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<sst xmlns="http://schemas.openxmlformats.org/spreadsheetml/2006/main" count="117" uniqueCount="74">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</sst>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16588042.579299999</v>
      </c>
      <c r="F3" s="25">
        <f>RA!I7</f>
        <v>1723091.5414</v>
      </c>
      <c r="G3" s="16">
        <f>SUM(G4:G40)</f>
        <v>14864951.037900001</v>
      </c>
      <c r="H3" s="27">
        <f>RA!J7</f>
        <v>10.387551955950601</v>
      </c>
      <c r="I3" s="20">
        <f>SUM(I4:I40)</f>
        <v>16588048.363314906</v>
      </c>
      <c r="J3" s="21">
        <f>SUM(J4:J40)</f>
        <v>14864951.086065289</v>
      </c>
      <c r="K3" s="22">
        <f>E3-I3</f>
        <v>-5.7840149067342281</v>
      </c>
      <c r="L3" s="22">
        <f>G3-J3</f>
        <v>-4.816528782248497E-2</v>
      </c>
    </row>
    <row r="4" spans="1:13" x14ac:dyDescent="0.15">
      <c r="A4" s="44">
        <f>RA!A8</f>
        <v>42194</v>
      </c>
      <c r="B4" s="12">
        <v>12</v>
      </c>
      <c r="C4" s="42" t="s">
        <v>6</v>
      </c>
      <c r="D4" s="42"/>
      <c r="E4" s="15">
        <f>VLOOKUP(C4,RA!B8:D36,3,0)</f>
        <v>605723.19530000002</v>
      </c>
      <c r="F4" s="25">
        <f>VLOOKUP(C4,RA!B8:I39,8,0)</f>
        <v>127036.2294</v>
      </c>
      <c r="G4" s="16">
        <f t="shared" ref="G4:G40" si="0">E4-F4</f>
        <v>478686.96590000001</v>
      </c>
      <c r="H4" s="27">
        <f>RA!J8</f>
        <v>20.972653909527398</v>
      </c>
      <c r="I4" s="20">
        <f>VLOOKUP(B4,RMS!B:D,3,FALSE)</f>
        <v>605723.97119487205</v>
      </c>
      <c r="J4" s="21">
        <f>VLOOKUP(B4,RMS!B:E,4,FALSE)</f>
        <v>478686.97838974401</v>
      </c>
      <c r="K4" s="22">
        <f t="shared" ref="K4:K40" si="1">E4-I4</f>
        <v>-0.77589487202931195</v>
      </c>
      <c r="L4" s="22">
        <f t="shared" ref="L4:L40" si="2">G4-J4</f>
        <v>-1.2489743996411562E-2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109401.0667</v>
      </c>
      <c r="F5" s="25">
        <f>VLOOKUP(C5,RA!B9:I40,8,0)</f>
        <v>24527.965499999998</v>
      </c>
      <c r="G5" s="16">
        <f t="shared" si="0"/>
        <v>84873.101200000005</v>
      </c>
      <c r="H5" s="27">
        <f>RA!J9</f>
        <v>22.420225176835501</v>
      </c>
      <c r="I5" s="20">
        <f>VLOOKUP(B5,RMS!B:D,3,FALSE)</f>
        <v>109401.112304682</v>
      </c>
      <c r="J5" s="21">
        <f>VLOOKUP(B5,RMS!B:E,4,FALSE)</f>
        <v>84873.1270209137</v>
      </c>
      <c r="K5" s="22">
        <f t="shared" si="1"/>
        <v>-4.5604682003613561E-2</v>
      </c>
      <c r="L5" s="22">
        <f t="shared" si="2"/>
        <v>-2.5820913695497438E-2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172409.99530000001</v>
      </c>
      <c r="F6" s="25">
        <f>VLOOKUP(C6,RA!B10:I41,8,0)</f>
        <v>46797.938399999999</v>
      </c>
      <c r="G6" s="16">
        <f t="shared" si="0"/>
        <v>125612.05690000001</v>
      </c>
      <c r="H6" s="27">
        <f>RA!J10</f>
        <v>27.143402166776799</v>
      </c>
      <c r="I6" s="20">
        <f>VLOOKUP(B6,RMS!B:D,3,FALSE)</f>
        <v>172412.14886068401</v>
      </c>
      <c r="J6" s="21">
        <f>VLOOKUP(B6,RMS!B:E,4,FALSE)</f>
        <v>125612.056850427</v>
      </c>
      <c r="K6" s="22">
        <f>E6-I6</f>
        <v>-2.1535606840043329</v>
      </c>
      <c r="L6" s="22">
        <f t="shared" si="2"/>
        <v>4.9573005526326597E-5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44812.483</v>
      </c>
      <c r="F7" s="25">
        <f>VLOOKUP(C7,RA!B11:I42,8,0)</f>
        <v>10269.693600000001</v>
      </c>
      <c r="G7" s="16">
        <f t="shared" si="0"/>
        <v>34542.789400000001</v>
      </c>
      <c r="H7" s="27">
        <f>RA!J11</f>
        <v>22.917037647746501</v>
      </c>
      <c r="I7" s="20">
        <f>VLOOKUP(B7,RMS!B:D,3,FALSE)</f>
        <v>44812.5178521368</v>
      </c>
      <c r="J7" s="21">
        <f>VLOOKUP(B7,RMS!B:E,4,FALSE)</f>
        <v>34542.788535897402</v>
      </c>
      <c r="K7" s="22">
        <f t="shared" si="1"/>
        <v>-3.4852136799599975E-2</v>
      </c>
      <c r="L7" s="22">
        <f t="shared" si="2"/>
        <v>8.6410259973490611E-4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105282.05250000001</v>
      </c>
      <c r="F8" s="25">
        <f>VLOOKUP(C8,RA!B12:I43,8,0)</f>
        <v>17184.7402</v>
      </c>
      <c r="G8" s="16">
        <f t="shared" si="0"/>
        <v>88097.312300000005</v>
      </c>
      <c r="H8" s="27">
        <f>RA!J12</f>
        <v>16.322573308494299</v>
      </c>
      <c r="I8" s="20">
        <f>VLOOKUP(B8,RMS!B:D,3,FALSE)</f>
        <v>105282.055941026</v>
      </c>
      <c r="J8" s="21">
        <f>VLOOKUP(B8,RMS!B:E,4,FALSE)</f>
        <v>88097.311203418794</v>
      </c>
      <c r="K8" s="22">
        <f t="shared" si="1"/>
        <v>-3.4410259977448732E-3</v>
      </c>
      <c r="L8" s="22">
        <f t="shared" si="2"/>
        <v>1.0965812107315287E-3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229698.71369999999</v>
      </c>
      <c r="F9" s="25">
        <f>VLOOKUP(C9,RA!B13:I44,8,0)</f>
        <v>58442.932399999998</v>
      </c>
      <c r="G9" s="16">
        <f t="shared" si="0"/>
        <v>171255.7813</v>
      </c>
      <c r="H9" s="27">
        <f>RA!J13</f>
        <v>25.443299815918799</v>
      </c>
      <c r="I9" s="20">
        <f>VLOOKUP(B9,RMS!B:D,3,FALSE)</f>
        <v>229698.99630256399</v>
      </c>
      <c r="J9" s="21">
        <f>VLOOKUP(B9,RMS!B:E,4,FALSE)</f>
        <v>171255.78013247901</v>
      </c>
      <c r="K9" s="22">
        <f t="shared" si="1"/>
        <v>-0.28260256399516948</v>
      </c>
      <c r="L9" s="22">
        <f t="shared" si="2"/>
        <v>1.1675209971144795E-3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142308.5577</v>
      </c>
      <c r="F10" s="25">
        <f>VLOOKUP(C10,RA!B14:I45,8,0)</f>
        <v>25133.831999999999</v>
      </c>
      <c r="G10" s="16">
        <f t="shared" si="0"/>
        <v>117174.72570000001</v>
      </c>
      <c r="H10" s="27">
        <f>RA!J14</f>
        <v>17.661504273681501</v>
      </c>
      <c r="I10" s="20">
        <f>VLOOKUP(B10,RMS!B:D,3,FALSE)</f>
        <v>142308.57756923101</v>
      </c>
      <c r="J10" s="21">
        <f>VLOOKUP(B10,RMS!B:E,4,FALSE)</f>
        <v>117174.730534188</v>
      </c>
      <c r="K10" s="22">
        <f t="shared" si="1"/>
        <v>-1.9869231007760391E-2</v>
      </c>
      <c r="L10" s="22">
        <f t="shared" si="2"/>
        <v>-4.8341879883082584E-3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103770.8143</v>
      </c>
      <c r="F11" s="25">
        <f>VLOOKUP(C11,RA!B15:I46,8,0)</f>
        <v>15391.9949</v>
      </c>
      <c r="G11" s="16">
        <f t="shared" si="0"/>
        <v>88378.819399999993</v>
      </c>
      <c r="H11" s="27">
        <f>RA!J15</f>
        <v>14.8326820058499</v>
      </c>
      <c r="I11" s="20">
        <f>VLOOKUP(B11,RMS!B:D,3,FALSE)</f>
        <v>103770.964380342</v>
      </c>
      <c r="J11" s="21">
        <f>VLOOKUP(B11,RMS!B:E,4,FALSE)</f>
        <v>88378.818148717895</v>
      </c>
      <c r="K11" s="22">
        <f t="shared" si="1"/>
        <v>-0.15008034200582188</v>
      </c>
      <c r="L11" s="22">
        <f t="shared" si="2"/>
        <v>1.2512820976553485E-3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815956.74029999995</v>
      </c>
      <c r="F12" s="25">
        <f>VLOOKUP(C12,RA!B16:I47,8,0)</f>
        <v>37466.202100000002</v>
      </c>
      <c r="G12" s="16">
        <f t="shared" si="0"/>
        <v>778490.53819999995</v>
      </c>
      <c r="H12" s="27">
        <f>RA!J16</f>
        <v>4.5916897611783902</v>
      </c>
      <c r="I12" s="20">
        <f>VLOOKUP(B12,RMS!B:D,3,FALSE)</f>
        <v>815956.19688888895</v>
      </c>
      <c r="J12" s="21">
        <f>VLOOKUP(B12,RMS!B:E,4,FALSE)</f>
        <v>778490.53748632502</v>
      </c>
      <c r="K12" s="22">
        <f t="shared" si="1"/>
        <v>0.54341111099347472</v>
      </c>
      <c r="L12" s="22">
        <f t="shared" si="2"/>
        <v>7.1367493364959955E-4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421529.125</v>
      </c>
      <c r="F13" s="25">
        <f>VLOOKUP(C13,RA!B17:I48,8,0)</f>
        <v>54028.831200000001</v>
      </c>
      <c r="G13" s="16">
        <f t="shared" si="0"/>
        <v>367500.29379999998</v>
      </c>
      <c r="H13" s="27">
        <f>RA!J17</f>
        <v>12.817342384111701</v>
      </c>
      <c r="I13" s="20">
        <f>VLOOKUP(B13,RMS!B:D,3,FALSE)</f>
        <v>421529.00766324799</v>
      </c>
      <c r="J13" s="21">
        <f>VLOOKUP(B13,RMS!B:E,4,FALSE)</f>
        <v>367500.29387008498</v>
      </c>
      <c r="K13" s="22">
        <f t="shared" si="1"/>
        <v>0.11733675200957805</v>
      </c>
      <c r="L13" s="22">
        <f t="shared" si="2"/>
        <v>-7.0084992330521345E-5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1983431.2701000001</v>
      </c>
      <c r="F14" s="25">
        <f>VLOOKUP(C14,RA!B18:I49,8,0)</f>
        <v>319748.41009999998</v>
      </c>
      <c r="G14" s="16">
        <f t="shared" si="0"/>
        <v>1663682.86</v>
      </c>
      <c r="H14" s="27">
        <f>RA!J18</f>
        <v>16.120972524743902</v>
      </c>
      <c r="I14" s="20">
        <f>VLOOKUP(B14,RMS!B:D,3,FALSE)</f>
        <v>1983431.0636915099</v>
      </c>
      <c r="J14" s="21">
        <f>VLOOKUP(B14,RMS!B:E,4,FALSE)</f>
        <v>1663682.85657513</v>
      </c>
      <c r="K14" s="22">
        <f t="shared" si="1"/>
        <v>0.20640849019400775</v>
      </c>
      <c r="L14" s="22">
        <f t="shared" si="2"/>
        <v>3.4248700831085443E-3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437099.51069999998</v>
      </c>
      <c r="F15" s="25">
        <f>VLOOKUP(C15,RA!B19:I50,8,0)</f>
        <v>39472.872499999998</v>
      </c>
      <c r="G15" s="16">
        <f t="shared" si="0"/>
        <v>397626.63819999999</v>
      </c>
      <c r="H15" s="27">
        <f>RA!J19</f>
        <v>9.0306375399015106</v>
      </c>
      <c r="I15" s="20">
        <f>VLOOKUP(B15,RMS!B:D,3,FALSE)</f>
        <v>437099.56844700902</v>
      </c>
      <c r="J15" s="21">
        <f>VLOOKUP(B15,RMS!B:E,4,FALSE)</f>
        <v>397626.63625299098</v>
      </c>
      <c r="K15" s="22">
        <f t="shared" si="1"/>
        <v>-5.7747009035665542E-2</v>
      </c>
      <c r="L15" s="22">
        <f t="shared" si="2"/>
        <v>1.9470090046525002E-3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880847.7916</v>
      </c>
      <c r="F16" s="25">
        <f>VLOOKUP(C16,RA!B20:I51,8,0)</f>
        <v>84271.611499999999</v>
      </c>
      <c r="G16" s="16">
        <f t="shared" si="0"/>
        <v>796576.1801</v>
      </c>
      <c r="H16" s="27">
        <f>RA!J20</f>
        <v>9.5671025463918493</v>
      </c>
      <c r="I16" s="20">
        <f>VLOOKUP(B16,RMS!B:D,3,FALSE)</f>
        <v>880848.01130000001</v>
      </c>
      <c r="J16" s="21">
        <f>VLOOKUP(B16,RMS!B:E,4,FALSE)</f>
        <v>796576.1801</v>
      </c>
      <c r="K16" s="22">
        <f t="shared" si="1"/>
        <v>-0.21970000001601875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362499.25069999998</v>
      </c>
      <c r="F17" s="25">
        <f>VLOOKUP(C17,RA!B21:I52,8,0)</f>
        <v>41969.988799999999</v>
      </c>
      <c r="G17" s="16">
        <f t="shared" si="0"/>
        <v>320529.26189999998</v>
      </c>
      <c r="H17" s="27">
        <f>RA!J21</f>
        <v>11.577951876853399</v>
      </c>
      <c r="I17" s="20">
        <f>VLOOKUP(B17,RMS!B:D,3,FALSE)</f>
        <v>362499.31390112703</v>
      </c>
      <c r="J17" s="21">
        <f>VLOOKUP(B17,RMS!B:E,4,FALSE)</f>
        <v>320529.26176088798</v>
      </c>
      <c r="K17" s="22">
        <f t="shared" si="1"/>
        <v>-6.3201127049978822E-2</v>
      </c>
      <c r="L17" s="22">
        <f t="shared" si="2"/>
        <v>1.3911200221627951E-4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1265727.7625</v>
      </c>
      <c r="F18" s="25">
        <f>VLOOKUP(C18,RA!B22:I53,8,0)</f>
        <v>90956.241099999999</v>
      </c>
      <c r="G18" s="16">
        <f t="shared" si="0"/>
        <v>1174771.5214</v>
      </c>
      <c r="H18" s="27">
        <f>RA!J22</f>
        <v>7.1860824890455097</v>
      </c>
      <c r="I18" s="20">
        <f>VLOOKUP(B18,RMS!B:D,3,FALSE)</f>
        <v>1265729.1693</v>
      </c>
      <c r="J18" s="21">
        <f>VLOOKUP(B18,RMS!B:E,4,FALSE)</f>
        <v>1174771.5216000001</v>
      </c>
      <c r="K18" s="22">
        <f t="shared" si="1"/>
        <v>-1.4067999999970198</v>
      </c>
      <c r="L18" s="22">
        <f t="shared" si="2"/>
        <v>-2.0000012591481209E-4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2463251.3968000002</v>
      </c>
      <c r="F19" s="25">
        <f>VLOOKUP(C19,RA!B23:I54,8,0)</f>
        <v>228273.35209999999</v>
      </c>
      <c r="G19" s="16">
        <f t="shared" si="0"/>
        <v>2234978.0447000004</v>
      </c>
      <c r="H19" s="27">
        <f>RA!J23</f>
        <v>9.2671561009383403</v>
      </c>
      <c r="I19" s="20">
        <f>VLOOKUP(B19,RMS!B:D,3,FALSE)</f>
        <v>2463253.03635641</v>
      </c>
      <c r="J19" s="21">
        <f>VLOOKUP(B19,RMS!B:E,4,FALSE)</f>
        <v>2234978.0794615401</v>
      </c>
      <c r="K19" s="22">
        <f t="shared" si="1"/>
        <v>-1.6395564097911119</v>
      </c>
      <c r="L19" s="22">
        <f t="shared" si="2"/>
        <v>-3.4761539660394192E-2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283238.6544</v>
      </c>
      <c r="F20" s="25">
        <f>VLOOKUP(C20,RA!B24:I55,8,0)</f>
        <v>43648.861499999999</v>
      </c>
      <c r="G20" s="16">
        <f t="shared" si="0"/>
        <v>239589.7929</v>
      </c>
      <c r="H20" s="27">
        <f>RA!J24</f>
        <v>15.4106301600902</v>
      </c>
      <c r="I20" s="20">
        <f>VLOOKUP(B20,RMS!B:D,3,FALSE)</f>
        <v>283238.77150071901</v>
      </c>
      <c r="J20" s="21">
        <f>VLOOKUP(B20,RMS!B:E,4,FALSE)</f>
        <v>239589.80337337701</v>
      </c>
      <c r="K20" s="22">
        <f t="shared" si="1"/>
        <v>-0.11710071901325136</v>
      </c>
      <c r="L20" s="22">
        <f t="shared" si="2"/>
        <v>-1.047337701311335E-2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307398.44959999999</v>
      </c>
      <c r="F21" s="25">
        <f>VLOOKUP(C21,RA!B25:I56,8,0)</f>
        <v>20915.288100000002</v>
      </c>
      <c r="G21" s="16">
        <f t="shared" si="0"/>
        <v>286483.16149999999</v>
      </c>
      <c r="H21" s="27">
        <f>RA!J25</f>
        <v>6.8039666846777802</v>
      </c>
      <c r="I21" s="20">
        <f>VLOOKUP(B21,RMS!B:D,3,FALSE)</f>
        <v>307398.44823628297</v>
      </c>
      <c r="J21" s="21">
        <f>VLOOKUP(B21,RMS!B:E,4,FALSE)</f>
        <v>286483.15937398101</v>
      </c>
      <c r="K21" s="22">
        <f t="shared" si="1"/>
        <v>1.3637170195579529E-3</v>
      </c>
      <c r="L21" s="22">
        <f t="shared" si="2"/>
        <v>2.1260189823806286E-3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546185.77410000004</v>
      </c>
      <c r="F22" s="25">
        <f>VLOOKUP(C22,RA!B26:I57,8,0)</f>
        <v>102328.1666</v>
      </c>
      <c r="G22" s="16">
        <f t="shared" si="0"/>
        <v>443857.60750000004</v>
      </c>
      <c r="H22" s="27">
        <f>RA!J26</f>
        <v>18.7350479365039</v>
      </c>
      <c r="I22" s="20">
        <f>VLOOKUP(B22,RMS!B:D,3,FALSE)</f>
        <v>546185.61319964495</v>
      </c>
      <c r="J22" s="21">
        <f>VLOOKUP(B22,RMS!B:E,4,FALSE)</f>
        <v>443857.57028390898</v>
      </c>
      <c r="K22" s="22">
        <f t="shared" si="1"/>
        <v>0.16090035508386791</v>
      </c>
      <c r="L22" s="22">
        <f t="shared" si="2"/>
        <v>3.7216091062873602E-2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260247.73490000001</v>
      </c>
      <c r="F23" s="25">
        <f>VLOOKUP(C23,RA!B27:I58,8,0)</f>
        <v>71862.899300000005</v>
      </c>
      <c r="G23" s="16">
        <f t="shared" si="0"/>
        <v>188384.83559999999</v>
      </c>
      <c r="H23" s="27">
        <f>RA!J27</f>
        <v>27.613266001186599</v>
      </c>
      <c r="I23" s="20">
        <f>VLOOKUP(B23,RMS!B:D,3,FALSE)</f>
        <v>260247.63711067999</v>
      </c>
      <c r="J23" s="21">
        <f>VLOOKUP(B23,RMS!B:E,4,FALSE)</f>
        <v>188384.84337498501</v>
      </c>
      <c r="K23" s="22">
        <f t="shared" si="1"/>
        <v>9.7789320017909631E-2</v>
      </c>
      <c r="L23" s="22">
        <f t="shared" si="2"/>
        <v>-7.774985017022118E-3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826167.33259999997</v>
      </c>
      <c r="F24" s="25">
        <f>VLOOKUP(C24,RA!B28:I59,8,0)</f>
        <v>34763.141799999998</v>
      </c>
      <c r="G24" s="16">
        <f t="shared" si="0"/>
        <v>791404.19079999998</v>
      </c>
      <c r="H24" s="27">
        <f>RA!J28</f>
        <v>4.2077603928732197</v>
      </c>
      <c r="I24" s="20">
        <f>VLOOKUP(B24,RMS!B:D,3,FALSE)</f>
        <v>826167.33152566396</v>
      </c>
      <c r="J24" s="21">
        <f>VLOOKUP(B24,RMS!B:E,4,FALSE)</f>
        <v>791404.21231769898</v>
      </c>
      <c r="K24" s="22">
        <f t="shared" si="1"/>
        <v>1.0743360035121441E-3</v>
      </c>
      <c r="L24" s="22">
        <f t="shared" si="2"/>
        <v>-2.1517699002288282E-2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624062.27269999997</v>
      </c>
      <c r="F25" s="25">
        <f>VLOOKUP(C25,RA!B29:I60,8,0)</f>
        <v>86882.563500000004</v>
      </c>
      <c r="G25" s="16">
        <f t="shared" si="0"/>
        <v>537179.70919999992</v>
      </c>
      <c r="H25" s="27">
        <f>RA!J29</f>
        <v>13.9220983707449</v>
      </c>
      <c r="I25" s="20">
        <f>VLOOKUP(B25,RMS!B:D,3,FALSE)</f>
        <v>624062.27442035405</v>
      </c>
      <c r="J25" s="21">
        <f>VLOOKUP(B25,RMS!B:E,4,FALSE)</f>
        <v>537179.69621764403</v>
      </c>
      <c r="K25" s="22">
        <f t="shared" si="1"/>
        <v>-1.7203540774062276E-3</v>
      </c>
      <c r="L25" s="22">
        <f t="shared" si="2"/>
        <v>1.2982355896383524E-2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1138670.7365999999</v>
      </c>
      <c r="F26" s="25">
        <f>VLOOKUP(C26,RA!B30:I61,8,0)</f>
        <v>114636.7475</v>
      </c>
      <c r="G26" s="16">
        <f t="shared" si="0"/>
        <v>1024033.9890999999</v>
      </c>
      <c r="H26" s="27">
        <f>RA!J30</f>
        <v>10.067594065190301</v>
      </c>
      <c r="I26" s="20">
        <f>VLOOKUP(B26,RMS!B:D,3,FALSE)</f>
        <v>1138670.7576238899</v>
      </c>
      <c r="J26" s="21">
        <f>VLOOKUP(B26,RMS!B:E,4,FALSE)</f>
        <v>1024033.97749914</v>
      </c>
      <c r="K26" s="22">
        <f t="shared" si="1"/>
        <v>-2.1023890003561974E-2</v>
      </c>
      <c r="L26" s="22">
        <f t="shared" si="2"/>
        <v>1.1600859928876162E-2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962926.64659999998</v>
      </c>
      <c r="F27" s="25">
        <f>VLOOKUP(C27,RA!B31:I62,8,0)</f>
        <v>14381.308199999999</v>
      </c>
      <c r="G27" s="16">
        <f t="shared" si="0"/>
        <v>948545.33840000001</v>
      </c>
      <c r="H27" s="27">
        <f>RA!J31</f>
        <v>1.4934998684249701</v>
      </c>
      <c r="I27" s="20">
        <f>VLOOKUP(B27,RMS!B:D,3,FALSE)</f>
        <v>962926.59516106197</v>
      </c>
      <c r="J27" s="21">
        <f>VLOOKUP(B27,RMS!B:E,4,FALSE)</f>
        <v>948545.33204690297</v>
      </c>
      <c r="K27" s="22">
        <f t="shared" si="1"/>
        <v>5.1438938011415303E-2</v>
      </c>
      <c r="L27" s="22">
        <f t="shared" si="2"/>
        <v>6.3530970364809036E-3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118033.9449</v>
      </c>
      <c r="F28" s="25">
        <f>VLOOKUP(C28,RA!B32:I63,8,0)</f>
        <v>31089.709599999998</v>
      </c>
      <c r="G28" s="16">
        <f t="shared" si="0"/>
        <v>86944.2353</v>
      </c>
      <c r="H28" s="27">
        <f>RA!J32</f>
        <v>26.339634438499601</v>
      </c>
      <c r="I28" s="20">
        <f>VLOOKUP(B28,RMS!B:D,3,FALSE)</f>
        <v>118033.92476557</v>
      </c>
      <c r="J28" s="21">
        <f>VLOOKUP(B28,RMS!B:E,4,FALSE)</f>
        <v>86944.250810216196</v>
      </c>
      <c r="K28" s="22">
        <f t="shared" si="1"/>
        <v>2.0134430000325665E-2</v>
      </c>
      <c r="L28" s="22">
        <f t="shared" si="2"/>
        <v>-1.5510216195252724E-2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201697.88070000001</v>
      </c>
      <c r="F30" s="25">
        <f>VLOOKUP(C30,RA!B34:I66,8,0)</f>
        <v>13861.1726</v>
      </c>
      <c r="G30" s="16">
        <f t="shared" si="0"/>
        <v>187836.70810000002</v>
      </c>
      <c r="H30" s="27">
        <f>RA!J34</f>
        <v>0</v>
      </c>
      <c r="I30" s="20">
        <f>VLOOKUP(B30,RMS!B:D,3,FALSE)</f>
        <v>201697.87950000001</v>
      </c>
      <c r="J30" s="21">
        <f>VLOOKUP(B30,RMS!B:E,4,FALSE)</f>
        <v>187836.70209999999</v>
      </c>
      <c r="K30" s="22">
        <f t="shared" si="1"/>
        <v>1.1999999987892807E-3</v>
      </c>
      <c r="L30" s="22">
        <f t="shared" si="2"/>
        <v>6.0000000230502337E-3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91669.29</v>
      </c>
      <c r="F31" s="25">
        <f>VLOOKUP(C31,RA!B35:I67,8,0)</f>
        <v>2680.19</v>
      </c>
      <c r="G31" s="16">
        <f t="shared" si="0"/>
        <v>88989.099999999991</v>
      </c>
      <c r="H31" s="27">
        <f>RA!J35</f>
        <v>6.8722450389137899</v>
      </c>
      <c r="I31" s="20">
        <f>VLOOKUP(B31,RMS!B:D,3,FALSE)</f>
        <v>91669.29</v>
      </c>
      <c r="J31" s="21">
        <f>VLOOKUP(B31,RMS!B:E,4,FALSE)</f>
        <v>88989.1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200823.16</v>
      </c>
      <c r="F32" s="25">
        <f>VLOOKUP(C32,RA!B34:I67,8,0)</f>
        <v>-29522.27</v>
      </c>
      <c r="G32" s="16">
        <f t="shared" si="0"/>
        <v>230345.43</v>
      </c>
      <c r="H32" s="27">
        <f>RA!J35</f>
        <v>6.8722450389137899</v>
      </c>
      <c r="I32" s="20">
        <f>VLOOKUP(B32,RMS!B:D,3,FALSE)</f>
        <v>200823.16</v>
      </c>
      <c r="J32" s="21">
        <f>VLOOKUP(B32,RMS!B:E,4,FALSE)</f>
        <v>230345.43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112190.25</v>
      </c>
      <c r="F33" s="25">
        <f>VLOOKUP(C33,RA!B34:I68,8,0)</f>
        <v>-6676.4</v>
      </c>
      <c r="G33" s="16">
        <f t="shared" si="0"/>
        <v>118866.65</v>
      </c>
      <c r="H33" s="27">
        <f>RA!J34</f>
        <v>0</v>
      </c>
      <c r="I33" s="20">
        <f>VLOOKUP(B33,RMS!B:D,3,FALSE)</f>
        <v>112190.25</v>
      </c>
      <c r="J33" s="21">
        <f>VLOOKUP(B33,RMS!B:E,4,FALSE)</f>
        <v>118866.65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168310.55</v>
      </c>
      <c r="F34" s="25">
        <f>VLOOKUP(C34,RA!B35:I69,8,0)</f>
        <v>-29418.35</v>
      </c>
      <c r="G34" s="16">
        <f t="shared" si="0"/>
        <v>197728.9</v>
      </c>
      <c r="H34" s="27">
        <f>RA!J35</f>
        <v>6.8722450389137899</v>
      </c>
      <c r="I34" s="20">
        <f>VLOOKUP(B34,RMS!B:D,3,FALSE)</f>
        <v>168310.55</v>
      </c>
      <c r="J34" s="21">
        <f>VLOOKUP(B34,RMS!B:E,4,FALSE)</f>
        <v>197728.9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2.9237599636693998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185443.59030000001</v>
      </c>
      <c r="F36" s="25">
        <f>VLOOKUP(C36,RA!B8:I70,8,0)</f>
        <v>12968.8382</v>
      </c>
      <c r="G36" s="16">
        <f t="shared" si="0"/>
        <v>172474.75210000001</v>
      </c>
      <c r="H36" s="27">
        <f>RA!J36</f>
        <v>2.9237599636693998</v>
      </c>
      <c r="I36" s="20">
        <f>VLOOKUP(B36,RMS!B:D,3,FALSE)</f>
        <v>185443.58974359001</v>
      </c>
      <c r="J36" s="21">
        <f>VLOOKUP(B36,RMS!B:E,4,FALSE)</f>
        <v>172474.75213675201</v>
      </c>
      <c r="K36" s="22">
        <f t="shared" si="1"/>
        <v>5.5640999926254153E-4</v>
      </c>
      <c r="L36" s="22">
        <f t="shared" si="2"/>
        <v>-3.6751996958628297E-5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267630.20909999998</v>
      </c>
      <c r="F37" s="25">
        <f>VLOOKUP(C37,RA!B8:I71,8,0)</f>
        <v>18207.7101</v>
      </c>
      <c r="G37" s="16">
        <f t="shared" si="0"/>
        <v>249422.49899999998</v>
      </c>
      <c r="H37" s="27">
        <f>RA!J37</f>
        <v>-14.7006301464433</v>
      </c>
      <c r="I37" s="20">
        <f>VLOOKUP(B37,RMS!B:D,3,FALSE)</f>
        <v>267630.20204017102</v>
      </c>
      <c r="J37" s="21">
        <f>VLOOKUP(B37,RMS!B:E,4,FALSE)</f>
        <v>249422.50054273501</v>
      </c>
      <c r="K37" s="22">
        <f t="shared" si="1"/>
        <v>7.0598289603367448E-3</v>
      </c>
      <c r="L37" s="22">
        <f t="shared" si="2"/>
        <v>-1.5427350299432874E-3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77408.62</v>
      </c>
      <c r="F38" s="25">
        <f>VLOOKUP(C38,RA!B9:I72,8,0)</f>
        <v>-9560.66</v>
      </c>
      <c r="G38" s="16">
        <f t="shared" si="0"/>
        <v>86969.279999999999</v>
      </c>
      <c r="H38" s="27">
        <f>RA!J38</f>
        <v>-5.9509627619155898</v>
      </c>
      <c r="I38" s="20">
        <f>VLOOKUP(B38,RMS!B:D,3,FALSE)</f>
        <v>77408.62</v>
      </c>
      <c r="J38" s="21">
        <f>VLOOKUP(B38,RMS!B:E,4,FALSE)</f>
        <v>86969.279999999999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54432.53</v>
      </c>
      <c r="F39" s="25">
        <f>VLOOKUP(C39,RA!B10:I73,8,0)</f>
        <v>7417.54</v>
      </c>
      <c r="G39" s="16">
        <f t="shared" si="0"/>
        <v>47014.99</v>
      </c>
      <c r="H39" s="27">
        <f>RA!J39</f>
        <v>-17.4786131944789</v>
      </c>
      <c r="I39" s="20">
        <f>VLOOKUP(B39,RMS!B:D,3,FALSE)</f>
        <v>54432.53</v>
      </c>
      <c r="J39" s="21">
        <f>VLOOKUP(B39,RMS!B:E,4,FALSE)</f>
        <v>47014.99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17755.226600000002</v>
      </c>
      <c r="F40" s="25">
        <f>VLOOKUP(C40,RA!B8:I74,8,0)</f>
        <v>1652.2485999999999</v>
      </c>
      <c r="G40" s="16">
        <f t="shared" si="0"/>
        <v>16102.978000000003</v>
      </c>
      <c r="H40" s="27">
        <f>RA!J40</f>
        <v>0</v>
      </c>
      <c r="I40" s="20">
        <f>VLOOKUP(B40,RMS!B:D,3,FALSE)</f>
        <v>17755.226533545101</v>
      </c>
      <c r="J40" s="21">
        <f>VLOOKUP(B40,RMS!B:E,4,FALSE)</f>
        <v>16102.978065199301</v>
      </c>
      <c r="K40" s="22">
        <f t="shared" si="1"/>
        <v>6.6454900661483407E-5</v>
      </c>
      <c r="L40" s="22">
        <f t="shared" si="2"/>
        <v>-6.5199297750950791E-5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16588042.579299999</v>
      </c>
      <c r="E7" s="68">
        <v>18662489.0623</v>
      </c>
      <c r="F7" s="69">
        <v>88.884406168571701</v>
      </c>
      <c r="G7" s="68">
        <v>16725516.1175</v>
      </c>
      <c r="H7" s="69">
        <v>-0.82193898971026902</v>
      </c>
      <c r="I7" s="68">
        <v>1723091.5414</v>
      </c>
      <c r="J7" s="69">
        <v>10.387551955950601</v>
      </c>
      <c r="K7" s="68">
        <v>1898993.4816000001</v>
      </c>
      <c r="L7" s="69">
        <v>11.3538707461055</v>
      </c>
      <c r="M7" s="69">
        <v>-9.2629038437663999E-2</v>
      </c>
      <c r="N7" s="68">
        <v>153348306.2033</v>
      </c>
      <c r="O7" s="68">
        <v>4311048549.0122995</v>
      </c>
      <c r="P7" s="68">
        <v>940042</v>
      </c>
      <c r="Q7" s="68">
        <v>901759</v>
      </c>
      <c r="R7" s="69">
        <v>4.2453693281686098</v>
      </c>
      <c r="S7" s="68">
        <v>17.646065366547401</v>
      </c>
      <c r="T7" s="68">
        <v>17.818815626348101</v>
      </c>
      <c r="U7" s="70">
        <v>-0.97897325104613397</v>
      </c>
      <c r="V7" s="58"/>
      <c r="W7" s="58"/>
    </row>
    <row r="8" spans="1:23" ht="14.25" thickBot="1" x14ac:dyDescent="0.2">
      <c r="A8" s="55">
        <v>42194</v>
      </c>
      <c r="B8" s="45" t="s">
        <v>6</v>
      </c>
      <c r="C8" s="46"/>
      <c r="D8" s="71">
        <v>605723.19530000002</v>
      </c>
      <c r="E8" s="71">
        <v>778195.15780000004</v>
      </c>
      <c r="F8" s="72">
        <v>77.836926795125805</v>
      </c>
      <c r="G8" s="71">
        <v>620546.05310000002</v>
      </c>
      <c r="H8" s="72">
        <v>-2.3886797323020499</v>
      </c>
      <c r="I8" s="71">
        <v>127036.2294</v>
      </c>
      <c r="J8" s="72">
        <v>20.972653909527398</v>
      </c>
      <c r="K8" s="71">
        <v>131959.92000000001</v>
      </c>
      <c r="L8" s="72">
        <v>21.2651292101176</v>
      </c>
      <c r="M8" s="72">
        <v>-3.7312015648388E-2</v>
      </c>
      <c r="N8" s="71">
        <v>5173101.2379000001</v>
      </c>
      <c r="O8" s="71">
        <v>156325263.54910001</v>
      </c>
      <c r="P8" s="71">
        <v>23070</v>
      </c>
      <c r="Q8" s="71">
        <v>23438</v>
      </c>
      <c r="R8" s="72">
        <v>-1.5700998378701201</v>
      </c>
      <c r="S8" s="71">
        <v>26.2558818942349</v>
      </c>
      <c r="T8" s="71">
        <v>22.0312932545439</v>
      </c>
      <c r="U8" s="73">
        <v>16.0900656725556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109401.0667</v>
      </c>
      <c r="E9" s="71">
        <v>128953.3477</v>
      </c>
      <c r="F9" s="72">
        <v>84.8377096455946</v>
      </c>
      <c r="G9" s="71">
        <v>112196.6385</v>
      </c>
      <c r="H9" s="72">
        <v>-2.49167161991222</v>
      </c>
      <c r="I9" s="71">
        <v>24527.965499999998</v>
      </c>
      <c r="J9" s="72">
        <v>22.420225176835501</v>
      </c>
      <c r="K9" s="71">
        <v>24569.784299999999</v>
      </c>
      <c r="L9" s="72">
        <v>21.8988595634262</v>
      </c>
      <c r="M9" s="72">
        <v>-1.70204180425E-3</v>
      </c>
      <c r="N9" s="71">
        <v>1139873.3862999999</v>
      </c>
      <c r="O9" s="71">
        <v>24697689.449499998</v>
      </c>
      <c r="P9" s="71">
        <v>5480</v>
      </c>
      <c r="Q9" s="71">
        <v>5804</v>
      </c>
      <c r="R9" s="72">
        <v>-5.5823569951757399</v>
      </c>
      <c r="S9" s="71">
        <v>19.963698302919699</v>
      </c>
      <c r="T9" s="71">
        <v>19.106823931771199</v>
      </c>
      <c r="U9" s="73">
        <v>4.2921624948779904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172409.99530000001</v>
      </c>
      <c r="E10" s="71">
        <v>197314.14199999999</v>
      </c>
      <c r="F10" s="72">
        <v>87.378427897986199</v>
      </c>
      <c r="G10" s="71">
        <v>178295.58840000001</v>
      </c>
      <c r="H10" s="72">
        <v>-3.3010312553532599</v>
      </c>
      <c r="I10" s="71">
        <v>46797.938399999999</v>
      </c>
      <c r="J10" s="72">
        <v>27.143402166776799</v>
      </c>
      <c r="K10" s="71">
        <v>46291.642200000002</v>
      </c>
      <c r="L10" s="72">
        <v>25.963425464093</v>
      </c>
      <c r="M10" s="72">
        <v>1.0937097409778E-2</v>
      </c>
      <c r="N10" s="71">
        <v>1525890.9743999999</v>
      </c>
      <c r="O10" s="71">
        <v>40506584.4168</v>
      </c>
      <c r="P10" s="71">
        <v>90272</v>
      </c>
      <c r="Q10" s="71">
        <v>88124</v>
      </c>
      <c r="R10" s="72">
        <v>2.4374744677953899</v>
      </c>
      <c r="S10" s="71">
        <v>1.90989448887806</v>
      </c>
      <c r="T10" s="71">
        <v>1.91922209273297</v>
      </c>
      <c r="U10" s="73">
        <v>-0.48838320175417899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44812.483</v>
      </c>
      <c r="E11" s="71">
        <v>72068.176800000001</v>
      </c>
      <c r="F11" s="72">
        <v>62.1806808355391</v>
      </c>
      <c r="G11" s="71">
        <v>62239.291700000002</v>
      </c>
      <c r="H11" s="72">
        <v>-27.9996899450576</v>
      </c>
      <c r="I11" s="71">
        <v>10269.693600000001</v>
      </c>
      <c r="J11" s="72">
        <v>22.917037647746501</v>
      </c>
      <c r="K11" s="71">
        <v>13197.922500000001</v>
      </c>
      <c r="L11" s="72">
        <v>21.205129652849202</v>
      </c>
      <c r="M11" s="72">
        <v>-0.221870442109355</v>
      </c>
      <c r="N11" s="71">
        <v>476596.53570000001</v>
      </c>
      <c r="O11" s="71">
        <v>13372399.8104</v>
      </c>
      <c r="P11" s="71">
        <v>2161</v>
      </c>
      <c r="Q11" s="71">
        <v>2304</v>
      </c>
      <c r="R11" s="72">
        <v>-6.2065972222222197</v>
      </c>
      <c r="S11" s="71">
        <v>20.736919481721401</v>
      </c>
      <c r="T11" s="71">
        <v>19.141571701388902</v>
      </c>
      <c r="U11" s="73">
        <v>7.6932727724518699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105282.05250000001</v>
      </c>
      <c r="E12" s="71">
        <v>195215.94200000001</v>
      </c>
      <c r="F12" s="72">
        <v>53.931073159998398</v>
      </c>
      <c r="G12" s="71">
        <v>190639.5336</v>
      </c>
      <c r="H12" s="72">
        <v>-44.774281329861601</v>
      </c>
      <c r="I12" s="71">
        <v>17184.7402</v>
      </c>
      <c r="J12" s="72">
        <v>16.322573308494299</v>
      </c>
      <c r="K12" s="71">
        <v>41062.425199999998</v>
      </c>
      <c r="L12" s="72">
        <v>21.539302171268002</v>
      </c>
      <c r="M12" s="72">
        <v>-0.58149719320523696</v>
      </c>
      <c r="N12" s="71">
        <v>1276314.2176000001</v>
      </c>
      <c r="O12" s="71">
        <v>47953376.399899997</v>
      </c>
      <c r="P12" s="71">
        <v>1387</v>
      </c>
      <c r="Q12" s="71">
        <v>1400</v>
      </c>
      <c r="R12" s="72">
        <v>-0.92857142857142305</v>
      </c>
      <c r="S12" s="71">
        <v>75.906310382119699</v>
      </c>
      <c r="T12" s="71">
        <v>77.023927071428602</v>
      </c>
      <c r="U12" s="73">
        <v>-1.47236334328819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229698.71369999999</v>
      </c>
      <c r="E13" s="71">
        <v>327205.65240000002</v>
      </c>
      <c r="F13" s="72">
        <v>70.200105656854504</v>
      </c>
      <c r="G13" s="71">
        <v>326522.31449999998</v>
      </c>
      <c r="H13" s="72">
        <v>-29.652981281927101</v>
      </c>
      <c r="I13" s="71">
        <v>58442.932399999998</v>
      </c>
      <c r="J13" s="72">
        <v>25.443299815918799</v>
      </c>
      <c r="K13" s="71">
        <v>81332.328699999998</v>
      </c>
      <c r="L13" s="72">
        <v>24.9086586393164</v>
      </c>
      <c r="M13" s="72">
        <v>-0.28143047993165399</v>
      </c>
      <c r="N13" s="71">
        <v>2522712.6030000001</v>
      </c>
      <c r="O13" s="71">
        <v>70791561.330699995</v>
      </c>
      <c r="P13" s="71">
        <v>10178</v>
      </c>
      <c r="Q13" s="71">
        <v>10153</v>
      </c>
      <c r="R13" s="72">
        <v>0.24623264059884201</v>
      </c>
      <c r="S13" s="71">
        <v>22.5681581548438</v>
      </c>
      <c r="T13" s="71">
        <v>31.137333438392599</v>
      </c>
      <c r="U13" s="73">
        <v>-37.9702021970704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142308.5577</v>
      </c>
      <c r="E14" s="71">
        <v>186899.43549999999</v>
      </c>
      <c r="F14" s="72">
        <v>76.141780374719204</v>
      </c>
      <c r="G14" s="71">
        <v>173796.5227</v>
      </c>
      <c r="H14" s="72">
        <v>-18.117718646392699</v>
      </c>
      <c r="I14" s="71">
        <v>25133.831999999999</v>
      </c>
      <c r="J14" s="72">
        <v>17.661504273681501</v>
      </c>
      <c r="K14" s="71">
        <v>23249.012500000001</v>
      </c>
      <c r="L14" s="72">
        <v>13.377144800607701</v>
      </c>
      <c r="M14" s="72">
        <v>8.1070948712337998E-2</v>
      </c>
      <c r="N14" s="71">
        <v>1530163.2511</v>
      </c>
      <c r="O14" s="71">
        <v>37850392.625200003</v>
      </c>
      <c r="P14" s="71">
        <v>3201</v>
      </c>
      <c r="Q14" s="71">
        <v>3086</v>
      </c>
      <c r="R14" s="72">
        <v>3.7265068049254801</v>
      </c>
      <c r="S14" s="71">
        <v>44.457531302717904</v>
      </c>
      <c r="T14" s="71">
        <v>46.302403272845098</v>
      </c>
      <c r="U14" s="73">
        <v>-4.14974002394601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103770.8143</v>
      </c>
      <c r="E15" s="71">
        <v>128939.8171</v>
      </c>
      <c r="F15" s="72">
        <v>80.480038388390099</v>
      </c>
      <c r="G15" s="71">
        <v>131831.94469999999</v>
      </c>
      <c r="H15" s="72">
        <v>-21.2855317152884</v>
      </c>
      <c r="I15" s="71">
        <v>15391.9949</v>
      </c>
      <c r="J15" s="72">
        <v>14.8326820058499</v>
      </c>
      <c r="K15" s="71">
        <v>20084.343199999999</v>
      </c>
      <c r="L15" s="72">
        <v>15.234807652807101</v>
      </c>
      <c r="M15" s="72">
        <v>-0.23363215083876901</v>
      </c>
      <c r="N15" s="71">
        <v>1056340.4939999999</v>
      </c>
      <c r="O15" s="71">
        <v>29159211.592999998</v>
      </c>
      <c r="P15" s="71">
        <v>4884</v>
      </c>
      <c r="Q15" s="71">
        <v>5045</v>
      </c>
      <c r="R15" s="72">
        <v>-3.1912784935579799</v>
      </c>
      <c r="S15" s="71">
        <v>21.247095475020501</v>
      </c>
      <c r="T15" s="71">
        <v>20.921871357779999</v>
      </c>
      <c r="U15" s="73">
        <v>1.53067565222197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815956.74029999995</v>
      </c>
      <c r="E16" s="71">
        <v>1103712.3596000001</v>
      </c>
      <c r="F16" s="72">
        <v>73.928386612949893</v>
      </c>
      <c r="G16" s="71">
        <v>916279.08420000004</v>
      </c>
      <c r="H16" s="72">
        <v>-10.948885075510701</v>
      </c>
      <c r="I16" s="71">
        <v>37466.202100000002</v>
      </c>
      <c r="J16" s="72">
        <v>4.5916897611783902</v>
      </c>
      <c r="K16" s="71">
        <v>10651.8207</v>
      </c>
      <c r="L16" s="72">
        <v>1.1625083321966301</v>
      </c>
      <c r="M16" s="72">
        <v>2.5173519302667202</v>
      </c>
      <c r="N16" s="71">
        <v>7757097.7152000004</v>
      </c>
      <c r="O16" s="71">
        <v>213194181.03709999</v>
      </c>
      <c r="P16" s="71">
        <v>46675</v>
      </c>
      <c r="Q16" s="71">
        <v>47860</v>
      </c>
      <c r="R16" s="72">
        <v>-2.4759715837860399</v>
      </c>
      <c r="S16" s="71">
        <v>17.481665566148902</v>
      </c>
      <c r="T16" s="71">
        <v>16.212595294609301</v>
      </c>
      <c r="U16" s="73">
        <v>7.2594357027228797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421529.125</v>
      </c>
      <c r="E17" s="71">
        <v>653050.23950000003</v>
      </c>
      <c r="F17" s="72">
        <v>64.547733007913607</v>
      </c>
      <c r="G17" s="71">
        <v>440122.08120000002</v>
      </c>
      <c r="H17" s="72">
        <v>-4.2244997454583499</v>
      </c>
      <c r="I17" s="71">
        <v>54028.831200000001</v>
      </c>
      <c r="J17" s="72">
        <v>12.817342384111701</v>
      </c>
      <c r="K17" s="71">
        <v>59389.749600000003</v>
      </c>
      <c r="L17" s="72">
        <v>13.493926375625801</v>
      </c>
      <c r="M17" s="72">
        <v>-9.0266728452413E-2</v>
      </c>
      <c r="N17" s="71">
        <v>3879754.1455999999</v>
      </c>
      <c r="O17" s="71">
        <v>209764964.72830001</v>
      </c>
      <c r="P17" s="71">
        <v>11038</v>
      </c>
      <c r="Q17" s="71">
        <v>10882</v>
      </c>
      <c r="R17" s="72">
        <v>1.4335600073515999</v>
      </c>
      <c r="S17" s="71">
        <v>38.188904239898498</v>
      </c>
      <c r="T17" s="71">
        <v>37.825237134717902</v>
      </c>
      <c r="U17" s="73">
        <v>0.95228473405818603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1983431.2701000001</v>
      </c>
      <c r="E18" s="71">
        <v>2087812.1902999999</v>
      </c>
      <c r="F18" s="72">
        <v>95.0004640893968</v>
      </c>
      <c r="G18" s="71">
        <v>1785850.2198000001</v>
      </c>
      <c r="H18" s="72">
        <v>11.063696614049</v>
      </c>
      <c r="I18" s="71">
        <v>319748.41009999998</v>
      </c>
      <c r="J18" s="72">
        <v>16.120972524743902</v>
      </c>
      <c r="K18" s="71">
        <v>260222.3523</v>
      </c>
      <c r="L18" s="72">
        <v>14.571342513211601</v>
      </c>
      <c r="M18" s="72">
        <v>0.22875074825</v>
      </c>
      <c r="N18" s="71">
        <v>18248949.984299999</v>
      </c>
      <c r="O18" s="71">
        <v>480441025.73760003</v>
      </c>
      <c r="P18" s="71">
        <v>92607</v>
      </c>
      <c r="Q18" s="71">
        <v>92769</v>
      </c>
      <c r="R18" s="72">
        <v>-0.174627300067909</v>
      </c>
      <c r="S18" s="71">
        <v>21.4177251190515</v>
      </c>
      <c r="T18" s="71">
        <v>20.8554629132577</v>
      </c>
      <c r="U18" s="73">
        <v>2.6252190775091799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437099.51069999998</v>
      </c>
      <c r="E19" s="71">
        <v>521613.01779999997</v>
      </c>
      <c r="F19" s="72">
        <v>83.797661443256999</v>
      </c>
      <c r="G19" s="71">
        <v>683929.08180000004</v>
      </c>
      <c r="H19" s="72">
        <v>-36.089936466860202</v>
      </c>
      <c r="I19" s="71">
        <v>39472.872499999998</v>
      </c>
      <c r="J19" s="72">
        <v>9.0306375399015106</v>
      </c>
      <c r="K19" s="71">
        <v>42860.8626</v>
      </c>
      <c r="L19" s="72">
        <v>6.2668577401616803</v>
      </c>
      <c r="M19" s="72">
        <v>-7.9046241593840993E-2</v>
      </c>
      <c r="N19" s="71">
        <v>4140304.4007000001</v>
      </c>
      <c r="O19" s="71">
        <v>143702603.37189999</v>
      </c>
      <c r="P19" s="71">
        <v>9942</v>
      </c>
      <c r="Q19" s="71">
        <v>10215</v>
      </c>
      <c r="R19" s="72">
        <v>-2.6725403817914901</v>
      </c>
      <c r="S19" s="71">
        <v>43.964947767048898</v>
      </c>
      <c r="T19" s="71">
        <v>49.690770837004401</v>
      </c>
      <c r="U19" s="73">
        <v>-13.023609399684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880847.7916</v>
      </c>
      <c r="E20" s="71">
        <v>968718.72290000005</v>
      </c>
      <c r="F20" s="72">
        <v>90.929159391392204</v>
      </c>
      <c r="G20" s="71">
        <v>801661.0723</v>
      </c>
      <c r="H20" s="72">
        <v>9.8778301748904607</v>
      </c>
      <c r="I20" s="71">
        <v>84271.611499999999</v>
      </c>
      <c r="J20" s="72">
        <v>9.5671025463918493</v>
      </c>
      <c r="K20" s="71">
        <v>67732.059599999993</v>
      </c>
      <c r="L20" s="72">
        <v>8.4489645238322204</v>
      </c>
      <c r="M20" s="72">
        <v>0.24419088977474401</v>
      </c>
      <c r="N20" s="71">
        <v>8279129.3342000004</v>
      </c>
      <c r="O20" s="71">
        <v>228593012.859</v>
      </c>
      <c r="P20" s="71">
        <v>40052</v>
      </c>
      <c r="Q20" s="71">
        <v>39196</v>
      </c>
      <c r="R20" s="72">
        <v>2.1838963159506202</v>
      </c>
      <c r="S20" s="71">
        <v>21.992604404274399</v>
      </c>
      <c r="T20" s="71">
        <v>22.118373257475302</v>
      </c>
      <c r="U20" s="73">
        <v>-0.57186884685820205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362499.25069999998</v>
      </c>
      <c r="E21" s="71">
        <v>361748.10090000002</v>
      </c>
      <c r="F21" s="72">
        <v>100.207644434934</v>
      </c>
      <c r="G21" s="71">
        <v>319245.321</v>
      </c>
      <c r="H21" s="72">
        <v>13.5488061546249</v>
      </c>
      <c r="I21" s="71">
        <v>41969.988799999999</v>
      </c>
      <c r="J21" s="72">
        <v>11.577951876853399</v>
      </c>
      <c r="K21" s="71">
        <v>40680.3531</v>
      </c>
      <c r="L21" s="72">
        <v>12.742662280084</v>
      </c>
      <c r="M21" s="72">
        <v>3.170168402496E-2</v>
      </c>
      <c r="N21" s="71">
        <v>3200108.2582</v>
      </c>
      <c r="O21" s="71">
        <v>86893492.621299997</v>
      </c>
      <c r="P21" s="71">
        <v>31991</v>
      </c>
      <c r="Q21" s="71">
        <v>30803</v>
      </c>
      <c r="R21" s="72">
        <v>3.8567671980001901</v>
      </c>
      <c r="S21" s="71">
        <v>11.3312885092682</v>
      </c>
      <c r="T21" s="71">
        <v>10.8330585072883</v>
      </c>
      <c r="U21" s="73">
        <v>4.3969403971354497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1265727.7625</v>
      </c>
      <c r="E22" s="71">
        <v>1426024.5430000001</v>
      </c>
      <c r="F22" s="72">
        <v>88.759185016355005</v>
      </c>
      <c r="G22" s="71">
        <v>1227497.3807999999</v>
      </c>
      <c r="H22" s="72">
        <v>3.1144980264710802</v>
      </c>
      <c r="I22" s="71">
        <v>90956.241099999999</v>
      </c>
      <c r="J22" s="72">
        <v>7.1860824890455097</v>
      </c>
      <c r="K22" s="71">
        <v>170084.5189</v>
      </c>
      <c r="L22" s="72">
        <v>13.8562021850629</v>
      </c>
      <c r="M22" s="72">
        <v>-0.46522915966574802</v>
      </c>
      <c r="N22" s="71">
        <v>11728486.675799999</v>
      </c>
      <c r="O22" s="71">
        <v>280212036.34990001</v>
      </c>
      <c r="P22" s="71">
        <v>77500</v>
      </c>
      <c r="Q22" s="71">
        <v>77802</v>
      </c>
      <c r="R22" s="72">
        <v>-0.38816482866764801</v>
      </c>
      <c r="S22" s="71">
        <v>16.331971129032301</v>
      </c>
      <c r="T22" s="71">
        <v>16.186242249556599</v>
      </c>
      <c r="U22" s="73">
        <v>0.89229204683469898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2463251.3968000002</v>
      </c>
      <c r="E23" s="71">
        <v>3060937.1987000001</v>
      </c>
      <c r="F23" s="72">
        <v>80.473764631504295</v>
      </c>
      <c r="G23" s="71">
        <v>2451576.0074</v>
      </c>
      <c r="H23" s="72">
        <v>0.47624015591432001</v>
      </c>
      <c r="I23" s="71">
        <v>228273.35209999999</v>
      </c>
      <c r="J23" s="72">
        <v>9.2671561009383403</v>
      </c>
      <c r="K23" s="71">
        <v>278636.4081</v>
      </c>
      <c r="L23" s="72">
        <v>11.365603483593601</v>
      </c>
      <c r="M23" s="72">
        <v>-0.18074829611615301</v>
      </c>
      <c r="N23" s="71">
        <v>23488610.9351</v>
      </c>
      <c r="O23" s="71">
        <v>603989451.39590001</v>
      </c>
      <c r="P23" s="71">
        <v>75932</v>
      </c>
      <c r="Q23" s="71">
        <v>77639</v>
      </c>
      <c r="R23" s="72">
        <v>-2.1986372828089</v>
      </c>
      <c r="S23" s="71">
        <v>32.440228056682301</v>
      </c>
      <c r="T23" s="71">
        <v>34.861908274192103</v>
      </c>
      <c r="U23" s="73">
        <v>-7.4650529992527801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283238.6544</v>
      </c>
      <c r="E24" s="71">
        <v>325685.90269999998</v>
      </c>
      <c r="F24" s="72">
        <v>86.966814360675698</v>
      </c>
      <c r="G24" s="71">
        <v>250866.50450000001</v>
      </c>
      <c r="H24" s="72">
        <v>12.904133999284101</v>
      </c>
      <c r="I24" s="71">
        <v>43648.861499999999</v>
      </c>
      <c r="J24" s="72">
        <v>15.4106301600902</v>
      </c>
      <c r="K24" s="71">
        <v>49319.675499999998</v>
      </c>
      <c r="L24" s="72">
        <v>19.659729224632301</v>
      </c>
      <c r="M24" s="72">
        <v>-0.11498076462404901</v>
      </c>
      <c r="N24" s="71">
        <v>2471962.7485000002</v>
      </c>
      <c r="O24" s="71">
        <v>56592715.497400001</v>
      </c>
      <c r="P24" s="71">
        <v>29155</v>
      </c>
      <c r="Q24" s="71">
        <v>24906</v>
      </c>
      <c r="R24" s="72">
        <v>17.0601461495222</v>
      </c>
      <c r="S24" s="71">
        <v>9.7149255496484308</v>
      </c>
      <c r="T24" s="71">
        <v>9.8588409499718903</v>
      </c>
      <c r="U24" s="73">
        <v>-1.4813844901639099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307398.44959999999</v>
      </c>
      <c r="E25" s="71">
        <v>264046.29029999999</v>
      </c>
      <c r="F25" s="72">
        <v>116.41839362739999</v>
      </c>
      <c r="G25" s="71">
        <v>204687.89730000001</v>
      </c>
      <c r="H25" s="72">
        <v>50.179103725640701</v>
      </c>
      <c r="I25" s="71">
        <v>20915.288100000002</v>
      </c>
      <c r="J25" s="72">
        <v>6.8039666846777802</v>
      </c>
      <c r="K25" s="71">
        <v>19367.845799999999</v>
      </c>
      <c r="L25" s="72">
        <v>9.46213530720558</v>
      </c>
      <c r="M25" s="72">
        <v>7.9897491748927005E-2</v>
      </c>
      <c r="N25" s="71">
        <v>2247647.2308</v>
      </c>
      <c r="O25" s="71">
        <v>63774813.600599997</v>
      </c>
      <c r="P25" s="71">
        <v>20052</v>
      </c>
      <c r="Q25" s="71">
        <v>17073</v>
      </c>
      <c r="R25" s="72">
        <v>17.448603057459099</v>
      </c>
      <c r="S25" s="71">
        <v>15.330064312786799</v>
      </c>
      <c r="T25" s="71">
        <v>14.443143302290199</v>
      </c>
      <c r="U25" s="73">
        <v>5.78550091115281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546185.77410000004</v>
      </c>
      <c r="E26" s="71">
        <v>696343.31</v>
      </c>
      <c r="F26" s="72">
        <v>78.436277947439507</v>
      </c>
      <c r="G26" s="71">
        <v>552762.30570000003</v>
      </c>
      <c r="H26" s="72">
        <v>-1.18975761049258</v>
      </c>
      <c r="I26" s="71">
        <v>102328.1666</v>
      </c>
      <c r="J26" s="72">
        <v>18.7350479365039</v>
      </c>
      <c r="K26" s="71">
        <v>120133.80439999999</v>
      </c>
      <c r="L26" s="72">
        <v>21.733356844560198</v>
      </c>
      <c r="M26" s="72">
        <v>-0.14821504978493799</v>
      </c>
      <c r="N26" s="71">
        <v>5405396.9665000001</v>
      </c>
      <c r="O26" s="71">
        <v>134128401.8044</v>
      </c>
      <c r="P26" s="71">
        <v>39697</v>
      </c>
      <c r="Q26" s="71">
        <v>38971</v>
      </c>
      <c r="R26" s="72">
        <v>1.86292371250416</v>
      </c>
      <c r="S26" s="71">
        <v>13.7588677759025</v>
      </c>
      <c r="T26" s="71">
        <v>14.7184986682405</v>
      </c>
      <c r="U26" s="73">
        <v>-6.9746356165929502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260247.73490000001</v>
      </c>
      <c r="E27" s="71">
        <v>282703.98590000003</v>
      </c>
      <c r="F27" s="72">
        <v>92.056620309575905</v>
      </c>
      <c r="G27" s="71">
        <v>237644.6924</v>
      </c>
      <c r="H27" s="72">
        <v>9.5112759606492201</v>
      </c>
      <c r="I27" s="71">
        <v>71862.899300000005</v>
      </c>
      <c r="J27" s="72">
        <v>27.613266001186599</v>
      </c>
      <c r="K27" s="71">
        <v>76846.349300000002</v>
      </c>
      <c r="L27" s="72">
        <v>32.336657100951903</v>
      </c>
      <c r="M27" s="72">
        <v>-6.4849534758575994E-2</v>
      </c>
      <c r="N27" s="71">
        <v>2353001.8725000001</v>
      </c>
      <c r="O27" s="71">
        <v>50257814.896399997</v>
      </c>
      <c r="P27" s="71">
        <v>35507</v>
      </c>
      <c r="Q27" s="71">
        <v>33437</v>
      </c>
      <c r="R27" s="72">
        <v>6.1907467775219196</v>
      </c>
      <c r="S27" s="71">
        <v>7.3294768609006704</v>
      </c>
      <c r="T27" s="71">
        <v>7.46118459191913</v>
      </c>
      <c r="U27" s="73">
        <v>-1.7969595036320001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826167.33259999997</v>
      </c>
      <c r="E28" s="71">
        <v>876325.39780000004</v>
      </c>
      <c r="F28" s="72">
        <v>94.276319581068705</v>
      </c>
      <c r="G28" s="71">
        <v>716143.20220000006</v>
      </c>
      <c r="H28" s="72">
        <v>15.363425926826499</v>
      </c>
      <c r="I28" s="71">
        <v>34763.141799999998</v>
      </c>
      <c r="J28" s="72">
        <v>4.2077603928732197</v>
      </c>
      <c r="K28" s="71">
        <v>54258.0285</v>
      </c>
      <c r="L28" s="72">
        <v>7.5764216337345296</v>
      </c>
      <c r="M28" s="72">
        <v>-0.35929957720450501</v>
      </c>
      <c r="N28" s="71">
        <v>7246529.2686999999</v>
      </c>
      <c r="O28" s="71">
        <v>176686945.90630001</v>
      </c>
      <c r="P28" s="71">
        <v>43692</v>
      </c>
      <c r="Q28" s="71">
        <v>42850</v>
      </c>
      <c r="R28" s="72">
        <v>1.96499416569429</v>
      </c>
      <c r="S28" s="71">
        <v>18.908892534102399</v>
      </c>
      <c r="T28" s="71">
        <v>18.5370850665111</v>
      </c>
      <c r="U28" s="73">
        <v>1.96631012059913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624062.27269999997</v>
      </c>
      <c r="E29" s="71">
        <v>532498.18480000005</v>
      </c>
      <c r="F29" s="72">
        <v>117.195192493359</v>
      </c>
      <c r="G29" s="71">
        <v>435799.87410000002</v>
      </c>
      <c r="H29" s="72">
        <v>43.199277876982798</v>
      </c>
      <c r="I29" s="71">
        <v>86882.563500000004</v>
      </c>
      <c r="J29" s="72">
        <v>13.9220983707449</v>
      </c>
      <c r="K29" s="71">
        <v>65009.702700000002</v>
      </c>
      <c r="L29" s="72">
        <v>14.917329389838899</v>
      </c>
      <c r="M29" s="72">
        <v>0.33645532730608801</v>
      </c>
      <c r="N29" s="71">
        <v>5116720.4027000004</v>
      </c>
      <c r="O29" s="71">
        <v>133927089.8968</v>
      </c>
      <c r="P29" s="71">
        <v>96918</v>
      </c>
      <c r="Q29" s="71">
        <v>85112</v>
      </c>
      <c r="R29" s="72">
        <v>13.871134505122701</v>
      </c>
      <c r="S29" s="71">
        <v>6.4390750190882997</v>
      </c>
      <c r="T29" s="71">
        <v>6.1018906875646204</v>
      </c>
      <c r="U29" s="73">
        <v>5.2365336717481403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1138670.7365999999</v>
      </c>
      <c r="E30" s="71">
        <v>1404582.1495999999</v>
      </c>
      <c r="F30" s="72">
        <v>81.068290446683605</v>
      </c>
      <c r="G30" s="71">
        <v>1068705.6868</v>
      </c>
      <c r="H30" s="72">
        <v>6.54670885204089</v>
      </c>
      <c r="I30" s="71">
        <v>114636.7475</v>
      </c>
      <c r="J30" s="72">
        <v>10.067594065190301</v>
      </c>
      <c r="K30" s="71">
        <v>120578.7234</v>
      </c>
      <c r="L30" s="72">
        <v>11.282687543382099</v>
      </c>
      <c r="M30" s="72">
        <v>-4.9278809166759002E-2</v>
      </c>
      <c r="N30" s="71">
        <v>10004388.289000001</v>
      </c>
      <c r="O30" s="71">
        <v>246055025.6327</v>
      </c>
      <c r="P30" s="71">
        <v>68401</v>
      </c>
      <c r="Q30" s="71">
        <v>64826</v>
      </c>
      <c r="R30" s="72">
        <v>5.5147625952549904</v>
      </c>
      <c r="S30" s="71">
        <v>16.6469896141869</v>
      </c>
      <c r="T30" s="71">
        <v>15.020660555949799</v>
      </c>
      <c r="U30" s="73">
        <v>9.7695084572597999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962926.64659999998</v>
      </c>
      <c r="E31" s="71">
        <v>748968.87219999998</v>
      </c>
      <c r="F31" s="72">
        <v>128.566978193837</v>
      </c>
      <c r="G31" s="71">
        <v>626684.53810000001</v>
      </c>
      <c r="H31" s="72">
        <v>53.654125490223301</v>
      </c>
      <c r="I31" s="71">
        <v>14381.308199999999</v>
      </c>
      <c r="J31" s="72">
        <v>1.4934998684249701</v>
      </c>
      <c r="K31" s="71">
        <v>30138.6227</v>
      </c>
      <c r="L31" s="72">
        <v>4.80921753572781</v>
      </c>
      <c r="M31" s="72">
        <v>-0.52282795590390396</v>
      </c>
      <c r="N31" s="71">
        <v>7418383.7138999999</v>
      </c>
      <c r="O31" s="71">
        <v>237461872.6401</v>
      </c>
      <c r="P31" s="71">
        <v>36551</v>
      </c>
      <c r="Q31" s="71">
        <v>32706</v>
      </c>
      <c r="R31" s="72">
        <v>11.756252675350099</v>
      </c>
      <c r="S31" s="71">
        <v>26.344741500916498</v>
      </c>
      <c r="T31" s="71">
        <v>23.609730679386001</v>
      </c>
      <c r="U31" s="73">
        <v>10.3816195024549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118033.9449</v>
      </c>
      <c r="E32" s="71">
        <v>158680.0773</v>
      </c>
      <c r="F32" s="72">
        <v>74.384854676397396</v>
      </c>
      <c r="G32" s="71">
        <v>123790.81230000001</v>
      </c>
      <c r="H32" s="72">
        <v>-4.65048034909778</v>
      </c>
      <c r="I32" s="71">
        <v>31089.709599999998</v>
      </c>
      <c r="J32" s="72">
        <v>26.339634438499601</v>
      </c>
      <c r="K32" s="71">
        <v>33507.768900000003</v>
      </c>
      <c r="L32" s="72">
        <v>27.0680580225904</v>
      </c>
      <c r="M32" s="72">
        <v>-7.2164139224440996E-2</v>
      </c>
      <c r="N32" s="71">
        <v>1031205.5926</v>
      </c>
      <c r="O32" s="71">
        <v>25744007.069400001</v>
      </c>
      <c r="P32" s="71">
        <v>26404</v>
      </c>
      <c r="Q32" s="71">
        <v>23527</v>
      </c>
      <c r="R32" s="72">
        <v>12.228503421600699</v>
      </c>
      <c r="S32" s="71">
        <v>4.4703054423572199</v>
      </c>
      <c r="T32" s="71">
        <v>4.7478040634165</v>
      </c>
      <c r="U32" s="73">
        <v>-6.2075986671943202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201697.88070000001</v>
      </c>
      <c r="E35" s="71">
        <v>204121.4614</v>
      </c>
      <c r="F35" s="72">
        <v>98.812677175943406</v>
      </c>
      <c r="G35" s="71">
        <v>125397.5407</v>
      </c>
      <c r="H35" s="72">
        <v>60.846759493107001</v>
      </c>
      <c r="I35" s="71">
        <v>13861.1726</v>
      </c>
      <c r="J35" s="72">
        <v>6.8722450389137899</v>
      </c>
      <c r="K35" s="71">
        <v>20178.319299999999</v>
      </c>
      <c r="L35" s="72">
        <v>16.091479296451599</v>
      </c>
      <c r="M35" s="72">
        <v>-0.31306604906385799</v>
      </c>
      <c r="N35" s="71">
        <v>1341567.1639</v>
      </c>
      <c r="O35" s="71">
        <v>36543447.481200002</v>
      </c>
      <c r="P35" s="71">
        <v>15130</v>
      </c>
      <c r="Q35" s="71">
        <v>9618</v>
      </c>
      <c r="R35" s="72">
        <v>57.309211894364701</v>
      </c>
      <c r="S35" s="71">
        <v>13.330990132187701</v>
      </c>
      <c r="T35" s="71">
        <v>13.941100519858599</v>
      </c>
      <c r="U35" s="73">
        <v>-4.5766322052686697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91669.29</v>
      </c>
      <c r="E36" s="74"/>
      <c r="F36" s="74"/>
      <c r="G36" s="74"/>
      <c r="H36" s="74"/>
      <c r="I36" s="71">
        <v>2680.19</v>
      </c>
      <c r="J36" s="72">
        <v>2.9237599636693998</v>
      </c>
      <c r="K36" s="74"/>
      <c r="L36" s="74"/>
      <c r="M36" s="74"/>
      <c r="N36" s="71">
        <v>843853.21</v>
      </c>
      <c r="O36" s="71">
        <v>11573779.109999999</v>
      </c>
      <c r="P36" s="71">
        <v>69</v>
      </c>
      <c r="Q36" s="71">
        <v>77</v>
      </c>
      <c r="R36" s="72">
        <v>-10.3896103896104</v>
      </c>
      <c r="S36" s="71">
        <v>1328.54043478261</v>
      </c>
      <c r="T36" s="71">
        <v>1226.1525974025999</v>
      </c>
      <c r="U36" s="73">
        <v>7.7067912047979998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200823.16</v>
      </c>
      <c r="E37" s="71">
        <v>182198.42790000001</v>
      </c>
      <c r="F37" s="72">
        <v>110.222224370795</v>
      </c>
      <c r="G37" s="71">
        <v>248806.40700000001</v>
      </c>
      <c r="H37" s="72">
        <v>-19.285374351312399</v>
      </c>
      <c r="I37" s="71">
        <v>-29522.27</v>
      </c>
      <c r="J37" s="72">
        <v>-14.7006301464433</v>
      </c>
      <c r="K37" s="71">
        <v>-28645.48</v>
      </c>
      <c r="L37" s="72">
        <v>-11.5131601092572</v>
      </c>
      <c r="M37" s="72">
        <v>3.0608319357887999E-2</v>
      </c>
      <c r="N37" s="71">
        <v>2006329.99</v>
      </c>
      <c r="O37" s="71">
        <v>95815804.719999999</v>
      </c>
      <c r="P37" s="71">
        <v>82</v>
      </c>
      <c r="Q37" s="71">
        <v>104</v>
      </c>
      <c r="R37" s="72">
        <v>-21.153846153846199</v>
      </c>
      <c r="S37" s="71">
        <v>2449.0629268292701</v>
      </c>
      <c r="T37" s="71">
        <v>2071.3594230769199</v>
      </c>
      <c r="U37" s="73">
        <v>15.422368270518399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112190.25</v>
      </c>
      <c r="E38" s="71">
        <v>185448.3518</v>
      </c>
      <c r="F38" s="72">
        <v>60.496763066944602</v>
      </c>
      <c r="G38" s="71">
        <v>552891.47</v>
      </c>
      <c r="H38" s="72">
        <v>-79.708449833743998</v>
      </c>
      <c r="I38" s="71">
        <v>-6676.4</v>
      </c>
      <c r="J38" s="72">
        <v>-5.9509627619155898</v>
      </c>
      <c r="K38" s="71">
        <v>-885.26</v>
      </c>
      <c r="L38" s="72">
        <v>-0.16011460621738299</v>
      </c>
      <c r="M38" s="72">
        <v>6.5417391500801996</v>
      </c>
      <c r="N38" s="71">
        <v>2675300.64</v>
      </c>
      <c r="O38" s="71">
        <v>100336305.73999999</v>
      </c>
      <c r="P38" s="71">
        <v>66</v>
      </c>
      <c r="Q38" s="71">
        <v>65</v>
      </c>
      <c r="R38" s="72">
        <v>1.5384615384615301</v>
      </c>
      <c r="S38" s="71">
        <v>1699.85227272727</v>
      </c>
      <c r="T38" s="71">
        <v>1529.4953846153801</v>
      </c>
      <c r="U38" s="73">
        <v>10.0218643022764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168310.55</v>
      </c>
      <c r="E39" s="71">
        <v>105485.1568</v>
      </c>
      <c r="F39" s="72">
        <v>159.55851525074499</v>
      </c>
      <c r="G39" s="71">
        <v>192888.29</v>
      </c>
      <c r="H39" s="72">
        <v>-12.741955460334101</v>
      </c>
      <c r="I39" s="71">
        <v>-29418.35</v>
      </c>
      <c r="J39" s="72">
        <v>-17.4786131944789</v>
      </c>
      <c r="K39" s="71">
        <v>-22504.37</v>
      </c>
      <c r="L39" s="72">
        <v>-11.667048321077401</v>
      </c>
      <c r="M39" s="72">
        <v>0.30722832943112799</v>
      </c>
      <c r="N39" s="71">
        <v>1706136.3</v>
      </c>
      <c r="O39" s="71">
        <v>64015086.68</v>
      </c>
      <c r="P39" s="71">
        <v>113</v>
      </c>
      <c r="Q39" s="71">
        <v>107</v>
      </c>
      <c r="R39" s="72">
        <v>5.6074766355140202</v>
      </c>
      <c r="S39" s="71">
        <v>1489.4738938053099</v>
      </c>
      <c r="T39" s="71">
        <v>1498.09205607477</v>
      </c>
      <c r="U39" s="73">
        <v>-0.57860445257210702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4"/>
      <c r="E40" s="74"/>
      <c r="F40" s="74"/>
      <c r="G40" s="71">
        <v>0.16</v>
      </c>
      <c r="H40" s="74"/>
      <c r="I40" s="74"/>
      <c r="J40" s="74"/>
      <c r="K40" s="71">
        <v>0.13</v>
      </c>
      <c r="L40" s="72">
        <v>81.25</v>
      </c>
      <c r="M40" s="74"/>
      <c r="N40" s="71">
        <v>72.81</v>
      </c>
      <c r="O40" s="71">
        <v>3755.85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185443.59030000001</v>
      </c>
      <c r="E41" s="71">
        <v>97036.866099999999</v>
      </c>
      <c r="F41" s="72">
        <v>191.106326650011</v>
      </c>
      <c r="G41" s="71">
        <v>257419.65789999999</v>
      </c>
      <c r="H41" s="72">
        <v>-27.960594846241499</v>
      </c>
      <c r="I41" s="71">
        <v>12968.8382</v>
      </c>
      <c r="J41" s="72">
        <v>6.993414104537</v>
      </c>
      <c r="K41" s="71">
        <v>15314.579900000001</v>
      </c>
      <c r="L41" s="72">
        <v>5.9492658893786796</v>
      </c>
      <c r="M41" s="72">
        <v>-0.15317048951502699</v>
      </c>
      <c r="N41" s="71">
        <v>1552178.3779</v>
      </c>
      <c r="O41" s="71">
        <v>40892954.882600002</v>
      </c>
      <c r="P41" s="71">
        <v>260</v>
      </c>
      <c r="Q41" s="71">
        <v>249</v>
      </c>
      <c r="R41" s="72">
        <v>4.4176706827309298</v>
      </c>
      <c r="S41" s="71">
        <v>713.24457807692295</v>
      </c>
      <c r="T41" s="71">
        <v>623.72910602409604</v>
      </c>
      <c r="U41" s="73">
        <v>12.550459520376799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267630.20909999998</v>
      </c>
      <c r="E42" s="71">
        <v>305886.43819999998</v>
      </c>
      <c r="F42" s="72">
        <v>87.493322906003897</v>
      </c>
      <c r="G42" s="71">
        <v>546728.22739999997</v>
      </c>
      <c r="H42" s="72">
        <v>-51.048766885014899</v>
      </c>
      <c r="I42" s="71">
        <v>18207.7101</v>
      </c>
      <c r="J42" s="72">
        <v>6.8033089990961004</v>
      </c>
      <c r="K42" s="71">
        <v>32907.620199999998</v>
      </c>
      <c r="L42" s="72">
        <v>6.0190088147623602</v>
      </c>
      <c r="M42" s="72">
        <v>-0.44670231425607598</v>
      </c>
      <c r="N42" s="71">
        <v>3098833.9994999999</v>
      </c>
      <c r="O42" s="71">
        <v>105006023.05400001</v>
      </c>
      <c r="P42" s="71">
        <v>1458</v>
      </c>
      <c r="Q42" s="71">
        <v>1504</v>
      </c>
      <c r="R42" s="72">
        <v>-3.0585106382978702</v>
      </c>
      <c r="S42" s="71">
        <v>183.55981419753101</v>
      </c>
      <c r="T42" s="71">
        <v>186.91222872340401</v>
      </c>
      <c r="U42" s="73">
        <v>-1.8263335798900899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77408.62</v>
      </c>
      <c r="E43" s="71">
        <v>78116.710099999997</v>
      </c>
      <c r="F43" s="72">
        <v>99.093548487777397</v>
      </c>
      <c r="G43" s="71">
        <v>94717.93</v>
      </c>
      <c r="H43" s="72">
        <v>-18.2745864484158</v>
      </c>
      <c r="I43" s="71">
        <v>-9560.66</v>
      </c>
      <c r="J43" s="72">
        <v>-12.350898388319001</v>
      </c>
      <c r="K43" s="71">
        <v>-7287.22</v>
      </c>
      <c r="L43" s="72">
        <v>-7.6936014121085599</v>
      </c>
      <c r="M43" s="72">
        <v>0.311976309209822</v>
      </c>
      <c r="N43" s="71">
        <v>777632</v>
      </c>
      <c r="O43" s="71">
        <v>43473498.189999998</v>
      </c>
      <c r="P43" s="71">
        <v>56</v>
      </c>
      <c r="Q43" s="71">
        <v>41</v>
      </c>
      <c r="R43" s="72">
        <v>36.585365853658502</v>
      </c>
      <c r="S43" s="71">
        <v>1382.2967857142901</v>
      </c>
      <c r="T43" s="71">
        <v>1449.5519512195101</v>
      </c>
      <c r="U43" s="73">
        <v>-4.8654649421378302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54432.53</v>
      </c>
      <c r="E44" s="71">
        <v>15953.4354</v>
      </c>
      <c r="F44" s="72">
        <v>341.19629180308101</v>
      </c>
      <c r="G44" s="71">
        <v>51306.01</v>
      </c>
      <c r="H44" s="72">
        <v>6.0938669758182202</v>
      </c>
      <c r="I44" s="71">
        <v>7417.54</v>
      </c>
      <c r="J44" s="72">
        <v>13.627035157101799</v>
      </c>
      <c r="K44" s="71">
        <v>6673.02</v>
      </c>
      <c r="L44" s="72">
        <v>13.006312515824201</v>
      </c>
      <c r="M44" s="72">
        <v>0.11157167219639701</v>
      </c>
      <c r="N44" s="71">
        <v>482847.3</v>
      </c>
      <c r="O44" s="71">
        <v>16569835.76</v>
      </c>
      <c r="P44" s="71">
        <v>50</v>
      </c>
      <c r="Q44" s="71">
        <v>44</v>
      </c>
      <c r="R44" s="72">
        <v>13.636363636363599</v>
      </c>
      <c r="S44" s="71">
        <v>1088.6505999999999</v>
      </c>
      <c r="T44" s="71">
        <v>1152.6618181818201</v>
      </c>
      <c r="U44" s="73">
        <v>-5.8798679927075002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17755.226600000002</v>
      </c>
      <c r="E45" s="77"/>
      <c r="F45" s="77"/>
      <c r="G45" s="76">
        <v>16046.7754</v>
      </c>
      <c r="H45" s="78">
        <v>10.646694787041101</v>
      </c>
      <c r="I45" s="76">
        <v>1652.2485999999999</v>
      </c>
      <c r="J45" s="78">
        <v>9.3057026937634202</v>
      </c>
      <c r="K45" s="76">
        <v>2076.1174999999998</v>
      </c>
      <c r="L45" s="78">
        <v>12.937910877720601</v>
      </c>
      <c r="M45" s="78">
        <v>-0.20416421517568301</v>
      </c>
      <c r="N45" s="76">
        <v>144884.1777</v>
      </c>
      <c r="O45" s="76">
        <v>4741949.3294000002</v>
      </c>
      <c r="P45" s="76">
        <v>11</v>
      </c>
      <c r="Q45" s="76">
        <v>22</v>
      </c>
      <c r="R45" s="78">
        <v>-50</v>
      </c>
      <c r="S45" s="76">
        <v>1614.11150909091</v>
      </c>
      <c r="T45" s="76">
        <v>1009.0056772727301</v>
      </c>
      <c r="U45" s="79">
        <v>37.488477618190501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60758.5</v>
      </c>
      <c r="D2" s="32">
        <v>605723.97119487205</v>
      </c>
      <c r="E2" s="32">
        <v>478686.97838974401</v>
      </c>
      <c r="F2" s="32">
        <v>127036.992805128</v>
      </c>
      <c r="G2" s="32">
        <v>478686.97838974401</v>
      </c>
      <c r="H2" s="32">
        <v>0.20972753076707601</v>
      </c>
    </row>
    <row r="3" spans="1:8" ht="14.25" x14ac:dyDescent="0.2">
      <c r="A3" s="32">
        <v>2</v>
      </c>
      <c r="B3" s="33">
        <v>13</v>
      </c>
      <c r="C3" s="32">
        <v>23156</v>
      </c>
      <c r="D3" s="32">
        <v>109401.112304682</v>
      </c>
      <c r="E3" s="32">
        <v>84873.1270209137</v>
      </c>
      <c r="F3" s="32">
        <v>24527.985283768201</v>
      </c>
      <c r="G3" s="32">
        <v>84873.1270209137</v>
      </c>
      <c r="H3" s="32">
        <v>0.224202339144943</v>
      </c>
    </row>
    <row r="4" spans="1:8" ht="14.25" x14ac:dyDescent="0.2">
      <c r="A4" s="32">
        <v>3</v>
      </c>
      <c r="B4" s="33">
        <v>14</v>
      </c>
      <c r="C4" s="32">
        <v>151886</v>
      </c>
      <c r="D4" s="32">
        <v>172412.14886068401</v>
      </c>
      <c r="E4" s="32">
        <v>125612.056850427</v>
      </c>
      <c r="F4" s="32">
        <v>46800.092010256398</v>
      </c>
      <c r="G4" s="32">
        <v>125612.056850427</v>
      </c>
      <c r="H4" s="32">
        <v>0.27144312230614798</v>
      </c>
    </row>
    <row r="5" spans="1:8" ht="14.25" x14ac:dyDescent="0.2">
      <c r="A5" s="32">
        <v>4</v>
      </c>
      <c r="B5" s="33">
        <v>15</v>
      </c>
      <c r="C5" s="32">
        <v>3029</v>
      </c>
      <c r="D5" s="32">
        <v>44812.5178521368</v>
      </c>
      <c r="E5" s="32">
        <v>34542.788535897402</v>
      </c>
      <c r="F5" s="32">
        <v>10269.7293162393</v>
      </c>
      <c r="G5" s="32">
        <v>34542.788535897402</v>
      </c>
      <c r="H5" s="32">
        <v>0.229170995259077</v>
      </c>
    </row>
    <row r="6" spans="1:8" ht="14.25" x14ac:dyDescent="0.2">
      <c r="A6" s="32">
        <v>5</v>
      </c>
      <c r="B6" s="33">
        <v>16</v>
      </c>
      <c r="C6" s="32">
        <v>1751</v>
      </c>
      <c r="D6" s="32">
        <v>105282.055941026</v>
      </c>
      <c r="E6" s="32">
        <v>88097.311203418794</v>
      </c>
      <c r="F6" s="32">
        <v>17184.744737606801</v>
      </c>
      <c r="G6" s="32">
        <v>88097.311203418794</v>
      </c>
      <c r="H6" s="32">
        <v>0.163225770849621</v>
      </c>
    </row>
    <row r="7" spans="1:8" ht="14.25" x14ac:dyDescent="0.2">
      <c r="A7" s="32">
        <v>6</v>
      </c>
      <c r="B7" s="33">
        <v>17</v>
      </c>
      <c r="C7" s="32">
        <v>18770</v>
      </c>
      <c r="D7" s="32">
        <v>229698.99630256399</v>
      </c>
      <c r="E7" s="32">
        <v>171255.78013247901</v>
      </c>
      <c r="F7" s="32">
        <v>58443.216170085499</v>
      </c>
      <c r="G7" s="32">
        <v>171255.78013247901</v>
      </c>
      <c r="H7" s="32">
        <v>0.254433920525725</v>
      </c>
    </row>
    <row r="8" spans="1:8" ht="14.25" x14ac:dyDescent="0.2">
      <c r="A8" s="32">
        <v>7</v>
      </c>
      <c r="B8" s="33">
        <v>18</v>
      </c>
      <c r="C8" s="32">
        <v>56897</v>
      </c>
      <c r="D8" s="32">
        <v>142308.57756923101</v>
      </c>
      <c r="E8" s="32">
        <v>117174.730534188</v>
      </c>
      <c r="F8" s="32">
        <v>25133.847035042701</v>
      </c>
      <c r="G8" s="32">
        <v>117174.730534188</v>
      </c>
      <c r="H8" s="32">
        <v>0.17661512372868399</v>
      </c>
    </row>
    <row r="9" spans="1:8" ht="14.25" x14ac:dyDescent="0.2">
      <c r="A9" s="32">
        <v>8</v>
      </c>
      <c r="B9" s="33">
        <v>19</v>
      </c>
      <c r="C9" s="32">
        <v>16754</v>
      </c>
      <c r="D9" s="32">
        <v>103770.964380342</v>
      </c>
      <c r="E9" s="32">
        <v>88378.818148717895</v>
      </c>
      <c r="F9" s="32">
        <v>15392.146231623899</v>
      </c>
      <c r="G9" s="32">
        <v>88378.818148717895</v>
      </c>
      <c r="H9" s="32">
        <v>0.14832806386195399</v>
      </c>
    </row>
    <row r="10" spans="1:8" ht="14.25" x14ac:dyDescent="0.2">
      <c r="A10" s="32">
        <v>9</v>
      </c>
      <c r="B10" s="33">
        <v>21</v>
      </c>
      <c r="C10" s="32">
        <v>191674</v>
      </c>
      <c r="D10" s="32">
        <v>815956.19688888895</v>
      </c>
      <c r="E10" s="32">
        <v>778490.53748632502</v>
      </c>
      <c r="F10" s="32">
        <v>37465.659402564102</v>
      </c>
      <c r="G10" s="32">
        <v>778490.53748632502</v>
      </c>
      <c r="H10" s="35">
        <v>4.5916263085462997E-2</v>
      </c>
    </row>
    <row r="11" spans="1:8" ht="14.25" x14ac:dyDescent="0.2">
      <c r="A11" s="32">
        <v>10</v>
      </c>
      <c r="B11" s="33">
        <v>22</v>
      </c>
      <c r="C11" s="32">
        <v>27623</v>
      </c>
      <c r="D11" s="32">
        <v>421529.00766324799</v>
      </c>
      <c r="E11" s="32">
        <v>367500.29387008498</v>
      </c>
      <c r="F11" s="32">
        <v>54028.713793162402</v>
      </c>
      <c r="G11" s="32">
        <v>367500.29387008498</v>
      </c>
      <c r="H11" s="32">
        <v>0.128173180993335</v>
      </c>
    </row>
    <row r="12" spans="1:8" ht="14.25" x14ac:dyDescent="0.2">
      <c r="A12" s="32">
        <v>11</v>
      </c>
      <c r="B12" s="33">
        <v>23</v>
      </c>
      <c r="C12" s="32">
        <v>261437.712</v>
      </c>
      <c r="D12" s="32">
        <v>1983431.0636915099</v>
      </c>
      <c r="E12" s="32">
        <v>1663682.85657513</v>
      </c>
      <c r="F12" s="32">
        <v>319748.20711637498</v>
      </c>
      <c r="G12" s="32">
        <v>1663682.85657513</v>
      </c>
      <c r="H12" s="32">
        <v>0.16120963968431001</v>
      </c>
    </row>
    <row r="13" spans="1:8" ht="14.25" x14ac:dyDescent="0.2">
      <c r="A13" s="32">
        <v>12</v>
      </c>
      <c r="B13" s="33">
        <v>24</v>
      </c>
      <c r="C13" s="32">
        <v>14986.031999999999</v>
      </c>
      <c r="D13" s="32">
        <v>437099.56844700902</v>
      </c>
      <c r="E13" s="32">
        <v>397626.63625299098</v>
      </c>
      <c r="F13" s="32">
        <v>39472.932194017099</v>
      </c>
      <c r="G13" s="32">
        <v>397626.63625299098</v>
      </c>
      <c r="H13" s="32">
        <v>9.0306500036736098E-2</v>
      </c>
    </row>
    <row r="14" spans="1:8" ht="14.25" x14ac:dyDescent="0.2">
      <c r="A14" s="32">
        <v>13</v>
      </c>
      <c r="B14" s="33">
        <v>25</v>
      </c>
      <c r="C14" s="32">
        <v>81370</v>
      </c>
      <c r="D14" s="32">
        <v>880848.01130000001</v>
      </c>
      <c r="E14" s="32">
        <v>796576.1801</v>
      </c>
      <c r="F14" s="32">
        <v>84271.831200000001</v>
      </c>
      <c r="G14" s="32">
        <v>796576.1801</v>
      </c>
      <c r="H14" s="32">
        <v>9.56712510205108E-2</v>
      </c>
    </row>
    <row r="15" spans="1:8" ht="14.25" x14ac:dyDescent="0.2">
      <c r="A15" s="32">
        <v>14</v>
      </c>
      <c r="B15" s="33">
        <v>26</v>
      </c>
      <c r="C15" s="32">
        <v>65946</v>
      </c>
      <c r="D15" s="32">
        <v>362499.31390112703</v>
      </c>
      <c r="E15" s="32">
        <v>320529.26176088798</v>
      </c>
      <c r="F15" s="32">
        <v>41970.052140239</v>
      </c>
      <c r="G15" s="32">
        <v>320529.26176088798</v>
      </c>
      <c r="H15" s="32">
        <v>0.1157796733146</v>
      </c>
    </row>
    <row r="16" spans="1:8" ht="14.25" x14ac:dyDescent="0.2">
      <c r="A16" s="32">
        <v>15</v>
      </c>
      <c r="B16" s="33">
        <v>27</v>
      </c>
      <c r="C16" s="32">
        <v>191711.576</v>
      </c>
      <c r="D16" s="32">
        <v>1265729.1693</v>
      </c>
      <c r="E16" s="32">
        <v>1174771.5216000001</v>
      </c>
      <c r="F16" s="32">
        <v>90957.647700000001</v>
      </c>
      <c r="G16" s="32">
        <v>1174771.5216000001</v>
      </c>
      <c r="H16" s="32">
        <v>7.1861856316626796E-2</v>
      </c>
    </row>
    <row r="17" spans="1:8" ht="14.25" x14ac:dyDescent="0.2">
      <c r="A17" s="32">
        <v>16</v>
      </c>
      <c r="B17" s="33">
        <v>29</v>
      </c>
      <c r="C17" s="32">
        <v>184650</v>
      </c>
      <c r="D17" s="32">
        <v>2463253.03635641</v>
      </c>
      <c r="E17" s="32">
        <v>2234978.0794615401</v>
      </c>
      <c r="F17" s="32">
        <v>228274.95689487201</v>
      </c>
      <c r="G17" s="32">
        <v>2234978.0794615401</v>
      </c>
      <c r="H17" s="32">
        <v>9.26721508207419E-2</v>
      </c>
    </row>
    <row r="18" spans="1:8" ht="14.25" x14ac:dyDescent="0.2">
      <c r="A18" s="32">
        <v>17</v>
      </c>
      <c r="B18" s="33">
        <v>31</v>
      </c>
      <c r="C18" s="32">
        <v>34445.279000000002</v>
      </c>
      <c r="D18" s="32">
        <v>283238.77150071901</v>
      </c>
      <c r="E18" s="32">
        <v>239589.80337337701</v>
      </c>
      <c r="F18" s="32">
        <v>43648.968127341403</v>
      </c>
      <c r="G18" s="32">
        <v>239589.80337337701</v>
      </c>
      <c r="H18" s="32">
        <v>0.154106614345454</v>
      </c>
    </row>
    <row r="19" spans="1:8" ht="14.25" x14ac:dyDescent="0.2">
      <c r="A19" s="32">
        <v>18</v>
      </c>
      <c r="B19" s="33">
        <v>32</v>
      </c>
      <c r="C19" s="32">
        <v>25599.583999999999</v>
      </c>
      <c r="D19" s="32">
        <v>307398.44823628297</v>
      </c>
      <c r="E19" s="32">
        <v>286483.15937398101</v>
      </c>
      <c r="F19" s="32">
        <v>20915.288862301801</v>
      </c>
      <c r="G19" s="32">
        <v>286483.15937398101</v>
      </c>
      <c r="H19" s="32">
        <v>6.8039669628472493E-2</v>
      </c>
    </row>
    <row r="20" spans="1:8" ht="14.25" x14ac:dyDescent="0.2">
      <c r="A20" s="32">
        <v>19</v>
      </c>
      <c r="B20" s="33">
        <v>33</v>
      </c>
      <c r="C20" s="32">
        <v>46558.171000000002</v>
      </c>
      <c r="D20" s="32">
        <v>546185.61319964495</v>
      </c>
      <c r="E20" s="32">
        <v>443857.57028390898</v>
      </c>
      <c r="F20" s="32">
        <v>102328.042915736</v>
      </c>
      <c r="G20" s="32">
        <v>443857.57028390898</v>
      </c>
      <c r="H20" s="32">
        <v>0.187350308105484</v>
      </c>
    </row>
    <row r="21" spans="1:8" ht="14.25" x14ac:dyDescent="0.2">
      <c r="A21" s="32">
        <v>20</v>
      </c>
      <c r="B21" s="33">
        <v>34</v>
      </c>
      <c r="C21" s="32">
        <v>45973.855000000003</v>
      </c>
      <c r="D21" s="32">
        <v>260247.63711067999</v>
      </c>
      <c r="E21" s="32">
        <v>188384.84337498501</v>
      </c>
      <c r="F21" s="32">
        <v>71862.793735694693</v>
      </c>
      <c r="G21" s="32">
        <v>188384.84337498501</v>
      </c>
      <c r="H21" s="32">
        <v>0.27613235813984499</v>
      </c>
    </row>
    <row r="22" spans="1:8" ht="14.25" x14ac:dyDescent="0.2">
      <c r="A22" s="32">
        <v>21</v>
      </c>
      <c r="B22" s="33">
        <v>35</v>
      </c>
      <c r="C22" s="32">
        <v>33361.612999999998</v>
      </c>
      <c r="D22" s="32">
        <v>826167.33152566396</v>
      </c>
      <c r="E22" s="32">
        <v>791404.21231769898</v>
      </c>
      <c r="F22" s="32">
        <v>34763.119207964599</v>
      </c>
      <c r="G22" s="32">
        <v>791404.21231769898</v>
      </c>
      <c r="H22" s="32">
        <v>4.2077576637856599E-2</v>
      </c>
    </row>
    <row r="23" spans="1:8" ht="14.25" x14ac:dyDescent="0.2">
      <c r="A23" s="32">
        <v>22</v>
      </c>
      <c r="B23" s="33">
        <v>36</v>
      </c>
      <c r="C23" s="32">
        <v>144717.70800000001</v>
      </c>
      <c r="D23" s="32">
        <v>624062.27442035405</v>
      </c>
      <c r="E23" s="32">
        <v>537179.69621764403</v>
      </c>
      <c r="F23" s="32">
        <v>86882.578202710007</v>
      </c>
      <c r="G23" s="32">
        <v>537179.69621764403</v>
      </c>
      <c r="H23" s="32">
        <v>0.13922100688334199</v>
      </c>
    </row>
    <row r="24" spans="1:8" ht="14.25" x14ac:dyDescent="0.2">
      <c r="A24" s="32">
        <v>23</v>
      </c>
      <c r="B24" s="33">
        <v>37</v>
      </c>
      <c r="C24" s="32">
        <v>117857.545</v>
      </c>
      <c r="D24" s="32">
        <v>1138670.7576238899</v>
      </c>
      <c r="E24" s="32">
        <v>1024033.97749914</v>
      </c>
      <c r="F24" s="32">
        <v>114636.78012475</v>
      </c>
      <c r="G24" s="32">
        <v>1024033.97749914</v>
      </c>
      <c r="H24" s="32">
        <v>0.10067596744467799</v>
      </c>
    </row>
    <row r="25" spans="1:8" ht="14.25" x14ac:dyDescent="0.2">
      <c r="A25" s="32">
        <v>24</v>
      </c>
      <c r="B25" s="33">
        <v>38</v>
      </c>
      <c r="C25" s="32">
        <v>212384.39499999999</v>
      </c>
      <c r="D25" s="32">
        <v>962926.59516106197</v>
      </c>
      <c r="E25" s="32">
        <v>948545.33204690297</v>
      </c>
      <c r="F25" s="32">
        <v>14381.263114159299</v>
      </c>
      <c r="G25" s="32">
        <v>948545.33204690297</v>
      </c>
      <c r="H25" s="32">
        <v>1.49349526603882E-2</v>
      </c>
    </row>
    <row r="26" spans="1:8" ht="14.25" x14ac:dyDescent="0.2">
      <c r="A26" s="32">
        <v>25</v>
      </c>
      <c r="B26" s="33">
        <v>39</v>
      </c>
      <c r="C26" s="32">
        <v>88634.407999999996</v>
      </c>
      <c r="D26" s="32">
        <v>118033.92476557</v>
      </c>
      <c r="E26" s="32">
        <v>86944.250810216196</v>
      </c>
      <c r="F26" s="32">
        <v>31089.673955353701</v>
      </c>
      <c r="G26" s="32">
        <v>86944.250810216196</v>
      </c>
      <c r="H26" s="32">
        <v>0.26339608732914499</v>
      </c>
    </row>
    <row r="27" spans="1:8" ht="14.25" x14ac:dyDescent="0.2">
      <c r="A27" s="32">
        <v>26</v>
      </c>
      <c r="B27" s="33">
        <v>42</v>
      </c>
      <c r="C27" s="32">
        <v>11805.871999999999</v>
      </c>
      <c r="D27" s="32">
        <v>201697.87950000001</v>
      </c>
      <c r="E27" s="32">
        <v>187836.70209999999</v>
      </c>
      <c r="F27" s="32">
        <v>13861.1774</v>
      </c>
      <c r="G27" s="32">
        <v>187836.70209999999</v>
      </c>
      <c r="H27" s="32">
        <v>6.8722474595971098E-2</v>
      </c>
    </row>
    <row r="28" spans="1:8" ht="14.25" x14ac:dyDescent="0.2">
      <c r="A28" s="32">
        <v>27</v>
      </c>
      <c r="B28" s="33">
        <v>75</v>
      </c>
      <c r="C28" s="32">
        <v>329</v>
      </c>
      <c r="D28" s="32">
        <v>185443.58974359001</v>
      </c>
      <c r="E28" s="32">
        <v>172474.75213675201</v>
      </c>
      <c r="F28" s="32">
        <v>12968.8376068376</v>
      </c>
      <c r="G28" s="32">
        <v>172474.75213675201</v>
      </c>
      <c r="H28" s="32">
        <v>6.9934138056588699E-2</v>
      </c>
    </row>
    <row r="29" spans="1:8" ht="14.25" x14ac:dyDescent="0.2">
      <c r="A29" s="32">
        <v>28</v>
      </c>
      <c r="B29" s="33">
        <v>76</v>
      </c>
      <c r="C29" s="32">
        <v>1518</v>
      </c>
      <c r="D29" s="32">
        <v>267630.20204017102</v>
      </c>
      <c r="E29" s="32">
        <v>249422.50054273501</v>
      </c>
      <c r="F29" s="32">
        <v>18207.701497435901</v>
      </c>
      <c r="G29" s="32">
        <v>249422.50054273501</v>
      </c>
      <c r="H29" s="32">
        <v>6.8033059642136101E-2</v>
      </c>
    </row>
    <row r="30" spans="1:8" ht="14.25" x14ac:dyDescent="0.2">
      <c r="A30" s="32">
        <v>29</v>
      </c>
      <c r="B30" s="33">
        <v>99</v>
      </c>
      <c r="C30" s="32">
        <v>12</v>
      </c>
      <c r="D30" s="32">
        <v>17755.226533545101</v>
      </c>
      <c r="E30" s="32">
        <v>16102.978065199301</v>
      </c>
      <c r="F30" s="32">
        <v>1652.2484683458099</v>
      </c>
      <c r="G30" s="32">
        <v>16102.978065199301</v>
      </c>
      <c r="H30" s="32">
        <v>9.3057019870977406E-2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67</v>
      </c>
      <c r="D32" s="38">
        <v>91669.29</v>
      </c>
      <c r="E32" s="38">
        <v>88989.1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80</v>
      </c>
      <c r="D33" s="38">
        <v>200823.16</v>
      </c>
      <c r="E33" s="38">
        <v>230345.43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44</v>
      </c>
      <c r="D34" s="38">
        <v>112190.25</v>
      </c>
      <c r="E34" s="38">
        <v>118866.65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97</v>
      </c>
      <c r="D35" s="38">
        <v>168310.55</v>
      </c>
      <c r="E35" s="38">
        <v>197728.9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54</v>
      </c>
      <c r="D36" s="38">
        <v>77408.62</v>
      </c>
      <c r="E36" s="38">
        <v>86969.279999999999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46</v>
      </c>
      <c r="D37" s="38">
        <v>54432.53</v>
      </c>
      <c r="E37" s="38">
        <v>47014.99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2015-07-10T00:20:17Z</dcterms:modified>
</cp:coreProperties>
</file>