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<sst xmlns="http://schemas.openxmlformats.org/spreadsheetml/2006/main" count="117" uniqueCount="74">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</sst>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5" sqref="K15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16779356.142499998</v>
      </c>
      <c r="F3" s="25">
        <f>RA!I7</f>
        <v>1796983.4680000001</v>
      </c>
      <c r="G3" s="16">
        <f>SUM(G4:G40)</f>
        <v>14982372.674499998</v>
      </c>
      <c r="H3" s="27">
        <f>RA!J7</f>
        <v>10.7094899991333</v>
      </c>
      <c r="I3" s="20">
        <f>SUM(I4:I40)</f>
        <v>16779361.363171682</v>
      </c>
      <c r="J3" s="21">
        <f>SUM(J4:J40)</f>
        <v>14982372.611940531</v>
      </c>
      <c r="K3" s="22">
        <f>E3-I3</f>
        <v>-5.220671683549881</v>
      </c>
      <c r="L3" s="22">
        <f>G3-J3</f>
        <v>6.2559466809034348E-2</v>
      </c>
    </row>
    <row r="4" spans="1:13" x14ac:dyDescent="0.15">
      <c r="A4" s="44">
        <f>RA!A8</f>
        <v>42199</v>
      </c>
      <c r="B4" s="12">
        <v>12</v>
      </c>
      <c r="C4" s="42" t="s">
        <v>6</v>
      </c>
      <c r="D4" s="42"/>
      <c r="E4" s="15">
        <f>VLOOKUP(C4,RA!B8:D36,3,0)</f>
        <v>546911.01560000004</v>
      </c>
      <c r="F4" s="25">
        <f>VLOOKUP(C4,RA!B8:I39,8,0)</f>
        <v>143947.8124</v>
      </c>
      <c r="G4" s="16">
        <f t="shared" ref="G4:G40" si="0">E4-F4</f>
        <v>402963.20320000005</v>
      </c>
      <c r="H4" s="27">
        <f>RA!J8</f>
        <v>26.3201523271714</v>
      </c>
      <c r="I4" s="20">
        <f>VLOOKUP(B4,RMS!B:D,3,FALSE)</f>
        <v>546911.90547008498</v>
      </c>
      <c r="J4" s="21">
        <f>VLOOKUP(B4,RMS!B:E,4,FALSE)</f>
        <v>402963.21393931599</v>
      </c>
      <c r="K4" s="22">
        <f t="shared" ref="K4:K40" si="1">E4-I4</f>
        <v>-0.88987008493859321</v>
      </c>
      <c r="L4" s="22">
        <f t="shared" ref="L4:L40" si="2">G4-J4</f>
        <v>-1.0739315941464156E-2</v>
      </c>
    </row>
    <row r="5" spans="1:13" x14ac:dyDescent="0.15">
      <c r="A5" s="44"/>
      <c r="B5" s="12">
        <v>13</v>
      </c>
      <c r="C5" s="42" t="s">
        <v>7</v>
      </c>
      <c r="D5" s="42"/>
      <c r="E5" s="15">
        <f>VLOOKUP(C5,RA!B8:D37,3,0)</f>
        <v>108660.7769</v>
      </c>
      <c r="F5" s="25">
        <f>VLOOKUP(C5,RA!B9:I40,8,0)</f>
        <v>24608.598900000001</v>
      </c>
      <c r="G5" s="16">
        <f t="shared" si="0"/>
        <v>84052.178</v>
      </c>
      <c r="H5" s="27">
        <f>RA!J9</f>
        <v>22.647177391937099</v>
      </c>
      <c r="I5" s="20">
        <f>VLOOKUP(B5,RMS!B:D,3,FALSE)</f>
        <v>108660.82529750399</v>
      </c>
      <c r="J5" s="21">
        <f>VLOOKUP(B5,RMS!B:E,4,FALSE)</f>
        <v>84052.126278534197</v>
      </c>
      <c r="K5" s="22">
        <f t="shared" si="1"/>
        <v>-4.8397503996966407E-2</v>
      </c>
      <c r="L5" s="22">
        <f t="shared" si="2"/>
        <v>5.1721465802984312E-2</v>
      </c>
      <c r="M5" s="34"/>
    </row>
    <row r="6" spans="1:13" x14ac:dyDescent="0.15">
      <c r="A6" s="44"/>
      <c r="B6" s="12">
        <v>14</v>
      </c>
      <c r="C6" s="42" t="s">
        <v>8</v>
      </c>
      <c r="D6" s="42"/>
      <c r="E6" s="15">
        <f>VLOOKUP(C6,RA!B10:D38,3,0)</f>
        <v>161850.9615</v>
      </c>
      <c r="F6" s="25">
        <f>VLOOKUP(C6,RA!B10:I41,8,0)</f>
        <v>44193.184999999998</v>
      </c>
      <c r="G6" s="16">
        <f t="shared" si="0"/>
        <v>117657.77650000001</v>
      </c>
      <c r="H6" s="27">
        <f>RA!J10</f>
        <v>27.304864049262999</v>
      </c>
      <c r="I6" s="20">
        <f>VLOOKUP(B6,RMS!B:D,3,FALSE)</f>
        <v>161853.16904786299</v>
      </c>
      <c r="J6" s="21">
        <f>VLOOKUP(B6,RMS!B:E,4,FALSE)</f>
        <v>117657.776573504</v>
      </c>
      <c r="K6" s="22">
        <f>E6-I6</f>
        <v>-2.2075478629849385</v>
      </c>
      <c r="L6" s="22">
        <f t="shared" si="2"/>
        <v>-7.3503993917256594E-5</v>
      </c>
      <c r="M6" s="34"/>
    </row>
    <row r="7" spans="1:13" x14ac:dyDescent="0.15">
      <c r="A7" s="44"/>
      <c r="B7" s="12">
        <v>15</v>
      </c>
      <c r="C7" s="42" t="s">
        <v>9</v>
      </c>
      <c r="D7" s="42"/>
      <c r="E7" s="15">
        <f>VLOOKUP(C7,RA!B10:D39,3,0)</f>
        <v>53216.769699999997</v>
      </c>
      <c r="F7" s="25">
        <f>VLOOKUP(C7,RA!B11:I42,8,0)</f>
        <v>13015.3444</v>
      </c>
      <c r="G7" s="16">
        <f t="shared" si="0"/>
        <v>40201.425299999995</v>
      </c>
      <c r="H7" s="27">
        <f>RA!J11</f>
        <v>24.457223678497702</v>
      </c>
      <c r="I7" s="20">
        <f>VLOOKUP(B7,RMS!B:D,3,FALSE)</f>
        <v>53216.827784615401</v>
      </c>
      <c r="J7" s="21">
        <f>VLOOKUP(B7,RMS!B:E,4,FALSE)</f>
        <v>40201.424912820497</v>
      </c>
      <c r="K7" s="22">
        <f t="shared" si="1"/>
        <v>-5.8084615404368378E-2</v>
      </c>
      <c r="L7" s="22">
        <f t="shared" si="2"/>
        <v>3.8717949792044237E-4</v>
      </c>
      <c r="M7" s="34"/>
    </row>
    <row r="8" spans="1:13" x14ac:dyDescent="0.15">
      <c r="A8" s="44"/>
      <c r="B8" s="12">
        <v>16</v>
      </c>
      <c r="C8" s="42" t="s">
        <v>10</v>
      </c>
      <c r="D8" s="42"/>
      <c r="E8" s="15">
        <f>VLOOKUP(C8,RA!B12:D39,3,0)</f>
        <v>147068.03899999999</v>
      </c>
      <c r="F8" s="25">
        <f>VLOOKUP(C8,RA!B12:I43,8,0)</f>
        <v>22438.836800000001</v>
      </c>
      <c r="G8" s="16">
        <f t="shared" si="0"/>
        <v>124629.20219999999</v>
      </c>
      <c r="H8" s="27">
        <f>RA!J12</f>
        <v>15.2574529126617</v>
      </c>
      <c r="I8" s="20">
        <f>VLOOKUP(B8,RMS!B:D,3,FALSE)</f>
        <v>147068.040779487</v>
      </c>
      <c r="J8" s="21">
        <f>VLOOKUP(B8,RMS!B:E,4,FALSE)</f>
        <v>124629.20327265</v>
      </c>
      <c r="K8" s="22">
        <f t="shared" si="1"/>
        <v>-1.7794870072975755E-3</v>
      </c>
      <c r="L8" s="22">
        <f t="shared" si="2"/>
        <v>-1.0726500186137855E-3</v>
      </c>
      <c r="M8" s="34"/>
    </row>
    <row r="9" spans="1:13" x14ac:dyDescent="0.15">
      <c r="A9" s="44"/>
      <c r="B9" s="12">
        <v>17</v>
      </c>
      <c r="C9" s="42" t="s">
        <v>11</v>
      </c>
      <c r="D9" s="42"/>
      <c r="E9" s="15">
        <f>VLOOKUP(C9,RA!B12:D40,3,0)</f>
        <v>269031.23340000003</v>
      </c>
      <c r="F9" s="25">
        <f>VLOOKUP(C9,RA!B13:I44,8,0)</f>
        <v>73030.342600000004</v>
      </c>
      <c r="G9" s="16">
        <f t="shared" si="0"/>
        <v>196000.89080000002</v>
      </c>
      <c r="H9" s="27">
        <f>RA!J13</f>
        <v>27.1456743802744</v>
      </c>
      <c r="I9" s="20">
        <f>VLOOKUP(B9,RMS!B:D,3,FALSE)</f>
        <v>269031.55819658103</v>
      </c>
      <c r="J9" s="21">
        <f>VLOOKUP(B9,RMS!B:E,4,FALSE)</f>
        <v>196000.891228205</v>
      </c>
      <c r="K9" s="22">
        <f t="shared" si="1"/>
        <v>-0.32479658100055531</v>
      </c>
      <c r="L9" s="22">
        <f t="shared" si="2"/>
        <v>-4.2820497765205801E-4</v>
      </c>
      <c r="M9" s="34"/>
    </row>
    <row r="10" spans="1:13" x14ac:dyDescent="0.15">
      <c r="A10" s="44"/>
      <c r="B10" s="12">
        <v>18</v>
      </c>
      <c r="C10" s="42" t="s">
        <v>12</v>
      </c>
      <c r="D10" s="42"/>
      <c r="E10" s="15">
        <f>VLOOKUP(C10,RA!B14:D41,3,0)</f>
        <v>154316.77840000001</v>
      </c>
      <c r="F10" s="25">
        <f>VLOOKUP(C10,RA!B14:I45,8,0)</f>
        <v>31085.603899999998</v>
      </c>
      <c r="G10" s="16">
        <f t="shared" si="0"/>
        <v>123231.17450000001</v>
      </c>
      <c r="H10" s="27">
        <f>RA!J14</f>
        <v>20.144020774866</v>
      </c>
      <c r="I10" s="20">
        <f>VLOOKUP(B10,RMS!B:D,3,FALSE)</f>
        <v>154316.788975214</v>
      </c>
      <c r="J10" s="21">
        <f>VLOOKUP(B10,RMS!B:E,4,FALSE)</f>
        <v>123231.170609402</v>
      </c>
      <c r="K10" s="22">
        <f t="shared" si="1"/>
        <v>-1.0575213993433863E-2</v>
      </c>
      <c r="L10" s="22">
        <f t="shared" si="2"/>
        <v>3.8905980036361143E-3</v>
      </c>
      <c r="M10" s="34"/>
    </row>
    <row r="11" spans="1:13" x14ac:dyDescent="0.15">
      <c r="A11" s="44"/>
      <c r="B11" s="12">
        <v>19</v>
      </c>
      <c r="C11" s="42" t="s">
        <v>13</v>
      </c>
      <c r="D11" s="42"/>
      <c r="E11" s="15">
        <f>VLOOKUP(C11,RA!B14:D42,3,0)</f>
        <v>111345.3067</v>
      </c>
      <c r="F11" s="25">
        <f>VLOOKUP(C11,RA!B15:I46,8,0)</f>
        <v>24985.171600000001</v>
      </c>
      <c r="G11" s="16">
        <f t="shared" si="0"/>
        <v>86360.1351</v>
      </c>
      <c r="H11" s="27">
        <f>RA!J15</f>
        <v>22.439357652782</v>
      </c>
      <c r="I11" s="20">
        <f>VLOOKUP(B11,RMS!B:D,3,FALSE)</f>
        <v>111345.45239658099</v>
      </c>
      <c r="J11" s="21">
        <f>VLOOKUP(B11,RMS!B:E,4,FALSE)</f>
        <v>86360.134716239307</v>
      </c>
      <c r="K11" s="22">
        <f t="shared" si="1"/>
        <v>-0.14569658099208027</v>
      </c>
      <c r="L11" s="22">
        <f t="shared" si="2"/>
        <v>3.8376069278456271E-4</v>
      </c>
      <c r="M11" s="34"/>
    </row>
    <row r="12" spans="1:13" x14ac:dyDescent="0.15">
      <c r="A12" s="44"/>
      <c r="B12" s="12">
        <v>21</v>
      </c>
      <c r="C12" s="42" t="s">
        <v>14</v>
      </c>
      <c r="D12" s="42"/>
      <c r="E12" s="15">
        <f>VLOOKUP(C12,RA!B16:D43,3,0)</f>
        <v>832893.8321</v>
      </c>
      <c r="F12" s="25">
        <f>VLOOKUP(C12,RA!B16:I47,8,0)</f>
        <v>44820.319799999997</v>
      </c>
      <c r="G12" s="16">
        <f t="shared" si="0"/>
        <v>788073.51230000006</v>
      </c>
      <c r="H12" s="27">
        <f>RA!J16</f>
        <v>5.3812764691741304</v>
      </c>
      <c r="I12" s="20">
        <f>VLOOKUP(B12,RMS!B:D,3,FALSE)</f>
        <v>832893.15446068405</v>
      </c>
      <c r="J12" s="21">
        <f>VLOOKUP(B12,RMS!B:E,4,FALSE)</f>
        <v>788073.51099572598</v>
      </c>
      <c r="K12" s="22">
        <f t="shared" si="1"/>
        <v>0.67763931595254689</v>
      </c>
      <c r="L12" s="22">
        <f t="shared" si="2"/>
        <v>1.3042740756645799E-3</v>
      </c>
      <c r="M12" s="34"/>
    </row>
    <row r="13" spans="1:13" x14ac:dyDescent="0.15">
      <c r="A13" s="44"/>
      <c r="B13" s="12">
        <v>22</v>
      </c>
      <c r="C13" s="42" t="s">
        <v>15</v>
      </c>
      <c r="D13" s="42"/>
      <c r="E13" s="15">
        <f>VLOOKUP(C13,RA!B16:D44,3,0)</f>
        <v>568240.65029999998</v>
      </c>
      <c r="F13" s="25">
        <f>VLOOKUP(C13,RA!B17:I48,8,0)</f>
        <v>58827.456700000002</v>
      </c>
      <c r="G13" s="16">
        <f t="shared" si="0"/>
        <v>509413.1936</v>
      </c>
      <c r="H13" s="27">
        <f>RA!J17</f>
        <v>10.352560428216901</v>
      </c>
      <c r="I13" s="20">
        <f>VLOOKUP(B13,RMS!B:D,3,FALSE)</f>
        <v>568240.45771709399</v>
      </c>
      <c r="J13" s="21">
        <f>VLOOKUP(B13,RMS!B:E,4,FALSE)</f>
        <v>509413.19394188002</v>
      </c>
      <c r="K13" s="22">
        <f t="shared" si="1"/>
        <v>0.19258290599100292</v>
      </c>
      <c r="L13" s="22">
        <f t="shared" si="2"/>
        <v>-3.418800188228488E-4</v>
      </c>
      <c r="M13" s="34"/>
    </row>
    <row r="14" spans="1:13" x14ac:dyDescent="0.15">
      <c r="A14" s="44"/>
      <c r="B14" s="12">
        <v>23</v>
      </c>
      <c r="C14" s="42" t="s">
        <v>16</v>
      </c>
      <c r="D14" s="42"/>
      <c r="E14" s="15">
        <f>VLOOKUP(C14,RA!B18:D45,3,0)</f>
        <v>1643348.5297000001</v>
      </c>
      <c r="F14" s="25">
        <f>VLOOKUP(C14,RA!B18:I49,8,0)</f>
        <v>260820.78940000001</v>
      </c>
      <c r="G14" s="16">
        <f t="shared" si="0"/>
        <v>1382527.7403000002</v>
      </c>
      <c r="H14" s="27">
        <f>RA!J18</f>
        <v>15.8713008644377</v>
      </c>
      <c r="I14" s="20">
        <f>VLOOKUP(B14,RMS!B:D,3,FALSE)</f>
        <v>1643348.1014240601</v>
      </c>
      <c r="J14" s="21">
        <f>VLOOKUP(B14,RMS!B:E,4,FALSE)</f>
        <v>1382527.7315388699</v>
      </c>
      <c r="K14" s="22">
        <f t="shared" si="1"/>
        <v>0.42827594000846148</v>
      </c>
      <c r="L14" s="22">
        <f t="shared" si="2"/>
        <v>8.7611302733421326E-3</v>
      </c>
      <c r="M14" s="34"/>
    </row>
    <row r="15" spans="1:13" x14ac:dyDescent="0.15">
      <c r="A15" s="44"/>
      <c r="B15" s="12">
        <v>24</v>
      </c>
      <c r="C15" s="42" t="s">
        <v>17</v>
      </c>
      <c r="D15" s="42"/>
      <c r="E15" s="15">
        <f>VLOOKUP(C15,RA!B18:D46,3,0)</f>
        <v>423768.94790000003</v>
      </c>
      <c r="F15" s="25">
        <f>VLOOKUP(C15,RA!B19:I50,8,0)</f>
        <v>34317.481</v>
      </c>
      <c r="G15" s="16">
        <f t="shared" si="0"/>
        <v>389451.4669</v>
      </c>
      <c r="H15" s="27">
        <f>RA!J19</f>
        <v>8.0981584823667099</v>
      </c>
      <c r="I15" s="20">
        <f>VLOOKUP(B15,RMS!B:D,3,FALSE)</f>
        <v>423768.99062820501</v>
      </c>
      <c r="J15" s="21">
        <f>VLOOKUP(B15,RMS!B:E,4,FALSE)</f>
        <v>389451.46736923099</v>
      </c>
      <c r="K15" s="22">
        <f t="shared" si="1"/>
        <v>-4.2728204978629947E-2</v>
      </c>
      <c r="L15" s="22">
        <f t="shared" si="2"/>
        <v>-4.6923098852857947E-4</v>
      </c>
      <c r="M15" s="34"/>
    </row>
    <row r="16" spans="1:13" x14ac:dyDescent="0.15">
      <c r="A16" s="44"/>
      <c r="B16" s="12">
        <v>25</v>
      </c>
      <c r="C16" s="42" t="s">
        <v>18</v>
      </c>
      <c r="D16" s="42"/>
      <c r="E16" s="15">
        <f>VLOOKUP(C16,RA!B20:D47,3,0)</f>
        <v>815765.92110000004</v>
      </c>
      <c r="F16" s="25">
        <f>VLOOKUP(C16,RA!B20:I51,8,0)</f>
        <v>86985.757899999997</v>
      </c>
      <c r="G16" s="16">
        <f t="shared" si="0"/>
        <v>728780.16320000007</v>
      </c>
      <c r="H16" s="27">
        <f>RA!J20</f>
        <v>10.6630781759927</v>
      </c>
      <c r="I16" s="20">
        <f>VLOOKUP(B16,RMS!B:D,3,FALSE)</f>
        <v>815766.10010000004</v>
      </c>
      <c r="J16" s="21">
        <f>VLOOKUP(B16,RMS!B:E,4,FALSE)</f>
        <v>728780.16319999995</v>
      </c>
      <c r="K16" s="22">
        <f t="shared" si="1"/>
        <v>-0.17900000000372529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2" t="s">
        <v>19</v>
      </c>
      <c r="D17" s="42"/>
      <c r="E17" s="15">
        <f>VLOOKUP(C17,RA!B20:D48,3,0)</f>
        <v>338733.03879999998</v>
      </c>
      <c r="F17" s="25">
        <f>VLOOKUP(C17,RA!B21:I52,8,0)</f>
        <v>46285.909</v>
      </c>
      <c r="G17" s="16">
        <f t="shared" si="0"/>
        <v>292447.1298</v>
      </c>
      <c r="H17" s="27">
        <f>RA!J21</f>
        <v>13.664421151232601</v>
      </c>
      <c r="I17" s="20">
        <f>VLOOKUP(B17,RMS!B:D,3,FALSE)</f>
        <v>338733.06175398198</v>
      </c>
      <c r="J17" s="21">
        <f>VLOOKUP(B17,RMS!B:E,4,FALSE)</f>
        <v>292447.12976548698</v>
      </c>
      <c r="K17" s="22">
        <f t="shared" si="1"/>
        <v>-2.2953981999307871E-2</v>
      </c>
      <c r="L17" s="22">
        <f t="shared" si="2"/>
        <v>3.4513010177761316E-5</v>
      </c>
      <c r="M17" s="34"/>
    </row>
    <row r="18" spans="1:13" x14ac:dyDescent="0.15">
      <c r="A18" s="44"/>
      <c r="B18" s="12">
        <v>27</v>
      </c>
      <c r="C18" s="42" t="s">
        <v>20</v>
      </c>
      <c r="D18" s="42"/>
      <c r="E18" s="15">
        <f>VLOOKUP(C18,RA!B22:D49,3,0)</f>
        <v>1370957.2302000001</v>
      </c>
      <c r="F18" s="25">
        <f>VLOOKUP(C18,RA!B22:I53,8,0)</f>
        <v>124268.23</v>
      </c>
      <c r="G18" s="16">
        <f t="shared" si="0"/>
        <v>1246689.0002000001</v>
      </c>
      <c r="H18" s="27">
        <f>RA!J22</f>
        <v>9.0643403938918894</v>
      </c>
      <c r="I18" s="20">
        <f>VLOOKUP(B18,RMS!B:D,3,FALSE)</f>
        <v>1370958.7342000001</v>
      </c>
      <c r="J18" s="21">
        <f>VLOOKUP(B18,RMS!B:E,4,FALSE)</f>
        <v>1246689.0001999999</v>
      </c>
      <c r="K18" s="22">
        <f t="shared" si="1"/>
        <v>-1.5039999999571592</v>
      </c>
      <c r="L18" s="22">
        <f t="shared" si="2"/>
        <v>0</v>
      </c>
      <c r="M18" s="34"/>
    </row>
    <row r="19" spans="1:13" x14ac:dyDescent="0.15">
      <c r="A19" s="44"/>
      <c r="B19" s="12">
        <v>29</v>
      </c>
      <c r="C19" s="42" t="s">
        <v>21</v>
      </c>
      <c r="D19" s="42"/>
      <c r="E19" s="15">
        <f>VLOOKUP(C19,RA!B22:D50,3,0)</f>
        <v>2626650.8517999998</v>
      </c>
      <c r="F19" s="25">
        <f>VLOOKUP(C19,RA!B23:I54,8,0)</f>
        <v>253683.05729999999</v>
      </c>
      <c r="G19" s="16">
        <f t="shared" si="0"/>
        <v>2372967.7944999998</v>
      </c>
      <c r="H19" s="27">
        <f>RA!J23</f>
        <v>9.6580425649703407</v>
      </c>
      <c r="I19" s="20">
        <f>VLOOKUP(B19,RMS!B:D,3,FALSE)</f>
        <v>2626652.2881051302</v>
      </c>
      <c r="J19" s="21">
        <f>VLOOKUP(B19,RMS!B:E,4,FALSE)</f>
        <v>2372967.8362350399</v>
      </c>
      <c r="K19" s="22">
        <f t="shared" si="1"/>
        <v>-1.436305130366236</v>
      </c>
      <c r="L19" s="22">
        <f t="shared" si="2"/>
        <v>-4.173504002392292E-2</v>
      </c>
      <c r="M19" s="34"/>
    </row>
    <row r="20" spans="1:13" x14ac:dyDescent="0.15">
      <c r="A20" s="44"/>
      <c r="B20" s="12">
        <v>31</v>
      </c>
      <c r="C20" s="42" t="s">
        <v>22</v>
      </c>
      <c r="D20" s="42"/>
      <c r="E20" s="15">
        <f>VLOOKUP(C20,RA!B24:D51,3,0)</f>
        <v>231144.44990000001</v>
      </c>
      <c r="F20" s="25">
        <f>VLOOKUP(C20,RA!B24:I55,8,0)</f>
        <v>41620.195200000002</v>
      </c>
      <c r="G20" s="16">
        <f t="shared" si="0"/>
        <v>189524.25469999999</v>
      </c>
      <c r="H20" s="27">
        <f>RA!J24</f>
        <v>18.006140843098802</v>
      </c>
      <c r="I20" s="20">
        <f>VLOOKUP(B20,RMS!B:D,3,FALSE)</f>
        <v>231144.46180398599</v>
      </c>
      <c r="J20" s="21">
        <f>VLOOKUP(B20,RMS!B:E,4,FALSE)</f>
        <v>189524.25386225001</v>
      </c>
      <c r="K20" s="22">
        <f t="shared" si="1"/>
        <v>-1.1903985985554755E-2</v>
      </c>
      <c r="L20" s="22">
        <f t="shared" si="2"/>
        <v>8.3774997619912028E-4</v>
      </c>
      <c r="M20" s="34"/>
    </row>
    <row r="21" spans="1:13" x14ac:dyDescent="0.15">
      <c r="A21" s="44"/>
      <c r="B21" s="12">
        <v>32</v>
      </c>
      <c r="C21" s="42" t="s">
        <v>23</v>
      </c>
      <c r="D21" s="42"/>
      <c r="E21" s="15">
        <f>VLOOKUP(C21,RA!B24:D52,3,0)</f>
        <v>226590.454</v>
      </c>
      <c r="F21" s="25">
        <f>VLOOKUP(C21,RA!B25:I56,8,0)</f>
        <v>19212.375</v>
      </c>
      <c r="G21" s="16">
        <f t="shared" si="0"/>
        <v>207378.079</v>
      </c>
      <c r="H21" s="27">
        <f>RA!J25</f>
        <v>8.4788986741692103</v>
      </c>
      <c r="I21" s="20">
        <f>VLOOKUP(B21,RMS!B:D,3,FALSE)</f>
        <v>226590.45612266101</v>
      </c>
      <c r="J21" s="21">
        <f>VLOOKUP(B21,RMS!B:E,4,FALSE)</f>
        <v>207378.070027982</v>
      </c>
      <c r="K21" s="22">
        <f t="shared" si="1"/>
        <v>-2.1226610115263611E-3</v>
      </c>
      <c r="L21" s="22">
        <f t="shared" si="2"/>
        <v>8.9720179967116565E-3</v>
      </c>
      <c r="M21" s="34"/>
    </row>
    <row r="22" spans="1:13" x14ac:dyDescent="0.15">
      <c r="A22" s="44"/>
      <c r="B22" s="12">
        <v>33</v>
      </c>
      <c r="C22" s="42" t="s">
        <v>24</v>
      </c>
      <c r="D22" s="42"/>
      <c r="E22" s="15">
        <f>VLOOKUP(C22,RA!B26:D53,3,0)</f>
        <v>666565.65760000004</v>
      </c>
      <c r="F22" s="25">
        <f>VLOOKUP(C22,RA!B26:I57,8,0)</f>
        <v>119253.5842</v>
      </c>
      <c r="G22" s="16">
        <f t="shared" si="0"/>
        <v>547312.07339999999</v>
      </c>
      <c r="H22" s="27">
        <f>RA!J26</f>
        <v>17.890748321684899</v>
      </c>
      <c r="I22" s="20">
        <f>VLOOKUP(B22,RMS!B:D,3,FALSE)</f>
        <v>666565.40804750798</v>
      </c>
      <c r="J22" s="21">
        <f>VLOOKUP(B22,RMS!B:E,4,FALSE)</f>
        <v>547312.055978333</v>
      </c>
      <c r="K22" s="22">
        <f t="shared" si="1"/>
        <v>0.24955249205231667</v>
      </c>
      <c r="L22" s="22">
        <f t="shared" si="2"/>
        <v>1.7421666998416185E-2</v>
      </c>
      <c r="M22" s="34"/>
    </row>
    <row r="23" spans="1:13" x14ac:dyDescent="0.15">
      <c r="A23" s="44"/>
      <c r="B23" s="12">
        <v>34</v>
      </c>
      <c r="C23" s="42" t="s">
        <v>25</v>
      </c>
      <c r="D23" s="42"/>
      <c r="E23" s="15">
        <f>VLOOKUP(C23,RA!B26:D54,3,0)</f>
        <v>209610.8719</v>
      </c>
      <c r="F23" s="25">
        <f>VLOOKUP(C23,RA!B27:I58,8,0)</f>
        <v>60410.516600000003</v>
      </c>
      <c r="G23" s="16">
        <f t="shared" si="0"/>
        <v>149200.3553</v>
      </c>
      <c r="H23" s="27">
        <f>RA!J27</f>
        <v>28.820316452297501</v>
      </c>
      <c r="I23" s="20">
        <f>VLOOKUP(B23,RMS!B:D,3,FALSE)</f>
        <v>209610.840255911</v>
      </c>
      <c r="J23" s="21">
        <f>VLOOKUP(B23,RMS!B:E,4,FALSE)</f>
        <v>149200.383901402</v>
      </c>
      <c r="K23" s="22">
        <f t="shared" si="1"/>
        <v>3.1644089001929387E-2</v>
      </c>
      <c r="L23" s="22">
        <f t="shared" si="2"/>
        <v>-2.8601402009371668E-2</v>
      </c>
      <c r="M23" s="34"/>
    </row>
    <row r="24" spans="1:13" x14ac:dyDescent="0.15">
      <c r="A24" s="44"/>
      <c r="B24" s="12">
        <v>35</v>
      </c>
      <c r="C24" s="42" t="s">
        <v>26</v>
      </c>
      <c r="D24" s="42"/>
      <c r="E24" s="15">
        <f>VLOOKUP(C24,RA!B28:D55,3,0)</f>
        <v>809936.76040000003</v>
      </c>
      <c r="F24" s="25">
        <f>VLOOKUP(C24,RA!B28:I59,8,0)</f>
        <v>20527.365600000001</v>
      </c>
      <c r="G24" s="16">
        <f t="shared" si="0"/>
        <v>789409.39480000001</v>
      </c>
      <c r="H24" s="27">
        <f>RA!J28</f>
        <v>2.5344405395135099</v>
      </c>
      <c r="I24" s="20">
        <f>VLOOKUP(B24,RMS!B:D,3,FALSE)</f>
        <v>809936.75782831898</v>
      </c>
      <c r="J24" s="21">
        <f>VLOOKUP(B24,RMS!B:E,4,FALSE)</f>
        <v>789409.38808849605</v>
      </c>
      <c r="K24" s="22">
        <f t="shared" si="1"/>
        <v>2.5716810487210751E-3</v>
      </c>
      <c r="L24" s="22">
        <f t="shared" si="2"/>
        <v>6.7115039564669132E-3</v>
      </c>
      <c r="M24" s="34"/>
    </row>
    <row r="25" spans="1:13" x14ac:dyDescent="0.15">
      <c r="A25" s="44"/>
      <c r="B25" s="12">
        <v>36</v>
      </c>
      <c r="C25" s="42" t="s">
        <v>27</v>
      </c>
      <c r="D25" s="42"/>
      <c r="E25" s="15">
        <f>VLOOKUP(C25,RA!B28:D56,3,0)</f>
        <v>638850.70189999999</v>
      </c>
      <c r="F25" s="25">
        <f>VLOOKUP(C25,RA!B29:I60,8,0)</f>
        <v>90728.551399999997</v>
      </c>
      <c r="G25" s="16">
        <f t="shared" si="0"/>
        <v>548122.15049999999</v>
      </c>
      <c r="H25" s="27">
        <f>RA!J29</f>
        <v>14.201839511197999</v>
      </c>
      <c r="I25" s="20">
        <f>VLOOKUP(B25,RMS!B:D,3,FALSE)</f>
        <v>638850.70243274304</v>
      </c>
      <c r="J25" s="21">
        <f>VLOOKUP(B25,RMS!B:E,4,FALSE)</f>
        <v>548122.13994142995</v>
      </c>
      <c r="K25" s="22">
        <f t="shared" si="1"/>
        <v>-5.3274305537343025E-4</v>
      </c>
      <c r="L25" s="22">
        <f t="shared" si="2"/>
        <v>1.0558570036664605E-2</v>
      </c>
      <c r="M25" s="34"/>
    </row>
    <row r="26" spans="1:13" x14ac:dyDescent="0.15">
      <c r="A26" s="44"/>
      <c r="B26" s="12">
        <v>37</v>
      </c>
      <c r="C26" s="42" t="s">
        <v>28</v>
      </c>
      <c r="D26" s="42"/>
      <c r="E26" s="15">
        <f>VLOOKUP(C26,RA!B30:D57,3,0)</f>
        <v>1021279.9821</v>
      </c>
      <c r="F26" s="25">
        <f>VLOOKUP(C26,RA!B30:I61,8,0)</f>
        <v>140581.02429999999</v>
      </c>
      <c r="G26" s="16">
        <f t="shared" si="0"/>
        <v>880698.95779999997</v>
      </c>
      <c r="H26" s="27">
        <f>RA!J30</f>
        <v>13.765179653372901</v>
      </c>
      <c r="I26" s="20">
        <f>VLOOKUP(B26,RMS!B:D,3,FALSE)</f>
        <v>1021279.99720088</v>
      </c>
      <c r="J26" s="21">
        <f>VLOOKUP(B26,RMS!B:E,4,FALSE)</f>
        <v>880698.94008898397</v>
      </c>
      <c r="K26" s="22">
        <f t="shared" si="1"/>
        <v>-1.5100879943929613E-2</v>
      </c>
      <c r="L26" s="22">
        <f t="shared" si="2"/>
        <v>1.7711016000248492E-2</v>
      </c>
      <c r="M26" s="34"/>
    </row>
    <row r="27" spans="1:13" x14ac:dyDescent="0.15">
      <c r="A27" s="44"/>
      <c r="B27" s="12">
        <v>38</v>
      </c>
      <c r="C27" s="42" t="s">
        <v>29</v>
      </c>
      <c r="D27" s="42"/>
      <c r="E27" s="15">
        <f>VLOOKUP(C27,RA!B30:D58,3,0)</f>
        <v>730092.75020000001</v>
      </c>
      <c r="F27" s="25">
        <f>VLOOKUP(C27,RA!B31:I62,8,0)</f>
        <v>25592.006399999998</v>
      </c>
      <c r="G27" s="16">
        <f t="shared" si="0"/>
        <v>704500.74380000005</v>
      </c>
      <c r="H27" s="27">
        <f>RA!J31</f>
        <v>3.5053089341031498</v>
      </c>
      <c r="I27" s="20">
        <f>VLOOKUP(B27,RMS!B:D,3,FALSE)</f>
        <v>730092.69480707997</v>
      </c>
      <c r="J27" s="21">
        <f>VLOOKUP(B27,RMS!B:E,4,FALSE)</f>
        <v>704500.72734601796</v>
      </c>
      <c r="K27" s="22">
        <f t="shared" si="1"/>
        <v>5.5392920039594173E-2</v>
      </c>
      <c r="L27" s="22">
        <f t="shared" si="2"/>
        <v>1.6453982098028064E-2</v>
      </c>
      <c r="M27" s="34"/>
    </row>
    <row r="28" spans="1:13" x14ac:dyDescent="0.15">
      <c r="A28" s="44"/>
      <c r="B28" s="12">
        <v>39</v>
      </c>
      <c r="C28" s="42" t="s">
        <v>30</v>
      </c>
      <c r="D28" s="42"/>
      <c r="E28" s="15">
        <f>VLOOKUP(C28,RA!B32:D59,3,0)</f>
        <v>103579.32520000001</v>
      </c>
      <c r="F28" s="25">
        <f>VLOOKUP(C28,RA!B32:I63,8,0)</f>
        <v>26970.897700000001</v>
      </c>
      <c r="G28" s="16">
        <f t="shared" si="0"/>
        <v>76608.427500000005</v>
      </c>
      <c r="H28" s="27">
        <f>RA!J32</f>
        <v>26.038881454307798</v>
      </c>
      <c r="I28" s="20">
        <f>VLOOKUP(B28,RMS!B:D,3,FALSE)</f>
        <v>103579.289292769</v>
      </c>
      <c r="J28" s="21">
        <f>VLOOKUP(B28,RMS!B:E,4,FALSE)</f>
        <v>76608.421166335305</v>
      </c>
      <c r="K28" s="22">
        <f t="shared" si="1"/>
        <v>3.5907231009332463E-2</v>
      </c>
      <c r="L28" s="22">
        <f t="shared" si="2"/>
        <v>6.3336646999232471E-3</v>
      </c>
      <c r="M28" s="34"/>
    </row>
    <row r="29" spans="1:13" x14ac:dyDescent="0.15">
      <c r="A29" s="44"/>
      <c r="B29" s="12">
        <v>40</v>
      </c>
      <c r="C29" s="42" t="s">
        <v>31</v>
      </c>
      <c r="D29" s="42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2" t="s">
        <v>32</v>
      </c>
      <c r="D30" s="42"/>
      <c r="E30" s="15">
        <f>VLOOKUP(C30,RA!B34:D62,3,0)</f>
        <v>115498.27899999999</v>
      </c>
      <c r="F30" s="25">
        <f>VLOOKUP(C30,RA!B34:I66,8,0)</f>
        <v>19920.848300000001</v>
      </c>
      <c r="G30" s="16">
        <f t="shared" si="0"/>
        <v>95577.430699999997</v>
      </c>
      <c r="H30" s="27">
        <f>RA!J34</f>
        <v>0</v>
      </c>
      <c r="I30" s="20">
        <f>VLOOKUP(B30,RMS!B:D,3,FALSE)</f>
        <v>115498.2784</v>
      </c>
      <c r="J30" s="21">
        <f>VLOOKUP(B30,RMS!B:E,4,FALSE)</f>
        <v>95577.431899999996</v>
      </c>
      <c r="K30" s="22">
        <f t="shared" si="1"/>
        <v>5.9999999939464033E-4</v>
      </c>
      <c r="L30" s="22">
        <f t="shared" si="2"/>
        <v>-1.1999999987892807E-3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79667.570000000007</v>
      </c>
      <c r="F31" s="25">
        <f>VLOOKUP(C31,RA!B35:I67,8,0)</f>
        <v>4467.9399999999996</v>
      </c>
      <c r="G31" s="16">
        <f t="shared" si="0"/>
        <v>75199.63</v>
      </c>
      <c r="H31" s="27">
        <f>RA!J35</f>
        <v>17.247744704490401</v>
      </c>
      <c r="I31" s="20">
        <f>VLOOKUP(B31,RMS!B:D,3,FALSE)</f>
        <v>79667.570000000007</v>
      </c>
      <c r="J31" s="21">
        <f>VLOOKUP(B31,RMS!B:E,4,FALSE)</f>
        <v>75199.63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2" t="s">
        <v>36</v>
      </c>
      <c r="D32" s="42"/>
      <c r="E32" s="15">
        <f>VLOOKUP(C32,RA!B34:D63,3,0)</f>
        <v>223723.51</v>
      </c>
      <c r="F32" s="25">
        <f>VLOOKUP(C32,RA!B34:I67,8,0)</f>
        <v>-12804.61</v>
      </c>
      <c r="G32" s="16">
        <f t="shared" si="0"/>
        <v>236528.12</v>
      </c>
      <c r="H32" s="27">
        <f>RA!J35</f>
        <v>17.247744704490401</v>
      </c>
      <c r="I32" s="20">
        <f>VLOOKUP(B32,RMS!B:D,3,FALSE)</f>
        <v>223723.51</v>
      </c>
      <c r="J32" s="21">
        <f>VLOOKUP(B32,RMS!B:E,4,FALSE)</f>
        <v>236528.12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2" t="s">
        <v>37</v>
      </c>
      <c r="D33" s="42"/>
      <c r="E33" s="15">
        <f>VLOOKUP(C33,RA!B34:D64,3,0)</f>
        <v>497353.72</v>
      </c>
      <c r="F33" s="25">
        <f>VLOOKUP(C33,RA!B34:I68,8,0)</f>
        <v>-32692.07</v>
      </c>
      <c r="G33" s="16">
        <f t="shared" si="0"/>
        <v>530045.78999999992</v>
      </c>
      <c r="H33" s="27">
        <f>RA!J34</f>
        <v>0</v>
      </c>
      <c r="I33" s="20">
        <f>VLOOKUP(B33,RMS!B:D,3,FALSE)</f>
        <v>497353.72</v>
      </c>
      <c r="J33" s="21">
        <f>VLOOKUP(B33,RMS!B:E,4,FALSE)</f>
        <v>530045.79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2" t="s">
        <v>38</v>
      </c>
      <c r="D34" s="42"/>
      <c r="E34" s="15">
        <f>VLOOKUP(C34,RA!B35:D65,3,0)</f>
        <v>247497.89</v>
      </c>
      <c r="F34" s="25">
        <f>VLOOKUP(C34,RA!B35:I69,8,0)</f>
        <v>-43016.17</v>
      </c>
      <c r="G34" s="16">
        <f t="shared" si="0"/>
        <v>290514.06</v>
      </c>
      <c r="H34" s="27">
        <f>RA!J35</f>
        <v>17.247744704490401</v>
      </c>
      <c r="I34" s="20">
        <f>VLOOKUP(B34,RMS!B:D,3,FALSE)</f>
        <v>247497.89</v>
      </c>
      <c r="J34" s="21">
        <f>VLOOKUP(B34,RMS!B:E,4,FALSE)</f>
        <v>290514.06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2" t="s">
        <v>72</v>
      </c>
      <c r="D35" s="42"/>
      <c r="E35" s="15">
        <f>VLOOKUP(C35,RA!B36:D66,3,0)</f>
        <v>0.02</v>
      </c>
      <c r="F35" s="25">
        <f>VLOOKUP(C35,RA!B36:I70,8,0)</f>
        <v>0.02</v>
      </c>
      <c r="G35" s="16">
        <f t="shared" si="0"/>
        <v>0</v>
      </c>
      <c r="H35" s="27">
        <f>RA!J36</f>
        <v>5.6082292958100801</v>
      </c>
      <c r="I35" s="20">
        <f>VLOOKUP(B35,RMS!B:D,3,FALSE)</f>
        <v>0.02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2" t="s">
        <v>33</v>
      </c>
      <c r="D36" s="42"/>
      <c r="E36" s="15">
        <f>VLOOKUP(C36,RA!B8:D66,3,0)</f>
        <v>157110.6839</v>
      </c>
      <c r="F36" s="25">
        <f>VLOOKUP(C36,RA!B8:I70,8,0)</f>
        <v>10182.423000000001</v>
      </c>
      <c r="G36" s="16">
        <f t="shared" si="0"/>
        <v>146928.26089999999</v>
      </c>
      <c r="H36" s="27">
        <f>RA!J36</f>
        <v>5.6082292958100801</v>
      </c>
      <c r="I36" s="20">
        <f>VLOOKUP(B36,RMS!B:D,3,FALSE)</f>
        <v>157110.68376837601</v>
      </c>
      <c r="J36" s="21">
        <f>VLOOKUP(B36,RMS!B:E,4,FALSE)</f>
        <v>146928.262307692</v>
      </c>
      <c r="K36" s="22">
        <f t="shared" si="1"/>
        <v>1.3162399409338832E-4</v>
      </c>
      <c r="L36" s="22">
        <f t="shared" si="2"/>
        <v>-1.4076920051593333E-3</v>
      </c>
      <c r="M36" s="34"/>
    </row>
    <row r="37" spans="1:13" x14ac:dyDescent="0.15">
      <c r="A37" s="44"/>
      <c r="B37" s="12">
        <v>76</v>
      </c>
      <c r="C37" s="42" t="s">
        <v>34</v>
      </c>
      <c r="D37" s="42"/>
      <c r="E37" s="15">
        <f>VLOOKUP(C37,RA!B8:D67,3,0)</f>
        <v>458081.81270000001</v>
      </c>
      <c r="F37" s="25">
        <f>VLOOKUP(C37,RA!B8:I71,8,0)</f>
        <v>24413.742600000001</v>
      </c>
      <c r="G37" s="16">
        <f t="shared" si="0"/>
        <v>433668.07010000001</v>
      </c>
      <c r="H37" s="27">
        <f>RA!J37</f>
        <v>-5.7234083266439004</v>
      </c>
      <c r="I37" s="20">
        <f>VLOOKUP(B37,RMS!B:D,3,FALSE)</f>
        <v>458081.80653247901</v>
      </c>
      <c r="J37" s="21">
        <f>VLOOKUP(B37,RMS!B:E,4,FALSE)</f>
        <v>433668.07281111099</v>
      </c>
      <c r="K37" s="22">
        <f t="shared" si="1"/>
        <v>6.1675210017710924E-3</v>
      </c>
      <c r="L37" s="22">
        <f t="shared" si="2"/>
        <v>-2.7111109811812639E-3</v>
      </c>
      <c r="M37" s="34"/>
    </row>
    <row r="38" spans="1:13" x14ac:dyDescent="0.15">
      <c r="A38" s="44"/>
      <c r="B38" s="12">
        <v>77</v>
      </c>
      <c r="C38" s="42" t="s">
        <v>39</v>
      </c>
      <c r="D38" s="42"/>
      <c r="E38" s="15">
        <f>VLOOKUP(C38,RA!B9:D68,3,0)</f>
        <v>100361.93</v>
      </c>
      <c r="F38" s="25">
        <f>VLOOKUP(C38,RA!B9:I72,8,0)</f>
        <v>-15642.47</v>
      </c>
      <c r="G38" s="16">
        <f t="shared" si="0"/>
        <v>116004.4</v>
      </c>
      <c r="H38" s="27">
        <f>RA!J38</f>
        <v>-6.5732030716488898</v>
      </c>
      <c r="I38" s="20">
        <f>VLOOKUP(B38,RMS!B:D,3,FALSE)</f>
        <v>100361.93</v>
      </c>
      <c r="J38" s="21">
        <f>VLOOKUP(B38,RMS!B:E,4,FALSE)</f>
        <v>116004.4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2" t="s">
        <v>40</v>
      </c>
      <c r="D39" s="42"/>
      <c r="E39" s="15">
        <f>VLOOKUP(C39,RA!B10:D69,3,0)</f>
        <v>59600.01</v>
      </c>
      <c r="F39" s="25">
        <f>VLOOKUP(C39,RA!B10:I73,8,0)</f>
        <v>7908.72</v>
      </c>
      <c r="G39" s="16">
        <f t="shared" si="0"/>
        <v>51691.29</v>
      </c>
      <c r="H39" s="27">
        <f>RA!J39</f>
        <v>-17.380418879530598</v>
      </c>
      <c r="I39" s="20">
        <f>VLOOKUP(B39,RMS!B:D,3,FALSE)</f>
        <v>59600.01</v>
      </c>
      <c r="J39" s="21">
        <f>VLOOKUP(B39,RMS!B:E,4,FALSE)</f>
        <v>51691.29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2" t="s">
        <v>35</v>
      </c>
      <c r="D40" s="42"/>
      <c r="E40" s="15">
        <f>VLOOKUP(C40,RA!B8:D70,3,0)</f>
        <v>30049.8806</v>
      </c>
      <c r="F40" s="25">
        <f>VLOOKUP(C40,RA!B8:I74,8,0)</f>
        <v>2034.681</v>
      </c>
      <c r="G40" s="16">
        <f t="shared" si="0"/>
        <v>28015.1996</v>
      </c>
      <c r="H40" s="27">
        <f>RA!J40</f>
        <v>100</v>
      </c>
      <c r="I40" s="20">
        <f>VLOOKUP(B40,RMS!B:D,3,FALSE)</f>
        <v>30049.8803418803</v>
      </c>
      <c r="J40" s="21">
        <f>VLOOKUP(B40,RMS!B:E,4,FALSE)</f>
        <v>28015.199743589699</v>
      </c>
      <c r="K40" s="22">
        <f t="shared" si="1"/>
        <v>2.5811970044742338E-4</v>
      </c>
      <c r="L40" s="22">
        <f t="shared" si="2"/>
        <v>-1.4358969929162413E-4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16779356.142499998</v>
      </c>
      <c r="E7" s="68">
        <v>18314707.643300001</v>
      </c>
      <c r="F7" s="69">
        <v>91.616838604782899</v>
      </c>
      <c r="G7" s="68">
        <v>17724949.161499999</v>
      </c>
      <c r="H7" s="69">
        <v>-5.3348137158773996</v>
      </c>
      <c r="I7" s="68">
        <v>1796983.4680000001</v>
      </c>
      <c r="J7" s="69">
        <v>10.7094899991333</v>
      </c>
      <c r="K7" s="68">
        <v>1636849.08</v>
      </c>
      <c r="L7" s="69">
        <v>9.2347180524239008</v>
      </c>
      <c r="M7" s="69">
        <v>9.7830881268540004E-2</v>
      </c>
      <c r="N7" s="68">
        <v>251305040.74770001</v>
      </c>
      <c r="O7" s="68">
        <v>4409005283.5566998</v>
      </c>
      <c r="P7" s="68">
        <v>929511</v>
      </c>
      <c r="Q7" s="68">
        <v>935341</v>
      </c>
      <c r="R7" s="69">
        <v>-0.62330208982606095</v>
      </c>
      <c r="S7" s="68">
        <v>18.051810191057498</v>
      </c>
      <c r="T7" s="68">
        <v>17.7747672839104</v>
      </c>
      <c r="U7" s="70">
        <v>1.53470983915137</v>
      </c>
      <c r="V7" s="58"/>
      <c r="W7" s="58"/>
    </row>
    <row r="8" spans="1:23" ht="14.25" thickBot="1" x14ac:dyDescent="0.2">
      <c r="A8" s="55">
        <v>42199</v>
      </c>
      <c r="B8" s="45" t="s">
        <v>6</v>
      </c>
      <c r="C8" s="46"/>
      <c r="D8" s="71">
        <v>546911.01560000004</v>
      </c>
      <c r="E8" s="71">
        <v>769673.90529999998</v>
      </c>
      <c r="F8" s="72">
        <v>71.057497445860207</v>
      </c>
      <c r="G8" s="71">
        <v>677015.30149999994</v>
      </c>
      <c r="H8" s="72">
        <v>-19.217333140290901</v>
      </c>
      <c r="I8" s="71">
        <v>143947.8124</v>
      </c>
      <c r="J8" s="72">
        <v>26.3201523271714</v>
      </c>
      <c r="K8" s="71">
        <v>126230.929</v>
      </c>
      <c r="L8" s="72">
        <v>18.645210635612202</v>
      </c>
      <c r="M8" s="72">
        <v>0.140352951058452</v>
      </c>
      <c r="N8" s="71">
        <v>8523045.3965000007</v>
      </c>
      <c r="O8" s="71">
        <v>159675207.70770001</v>
      </c>
      <c r="P8" s="71">
        <v>25455</v>
      </c>
      <c r="Q8" s="71">
        <v>25251</v>
      </c>
      <c r="R8" s="72">
        <v>0.80788879648330303</v>
      </c>
      <c r="S8" s="71">
        <v>21.485406230603001</v>
      </c>
      <c r="T8" s="71">
        <v>22.076579169141802</v>
      </c>
      <c r="U8" s="73">
        <v>-2.7515092439664701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108660.7769</v>
      </c>
      <c r="E9" s="71">
        <v>143455.84669999999</v>
      </c>
      <c r="F9" s="72">
        <v>75.745101645968703</v>
      </c>
      <c r="G9" s="71">
        <v>112516.359</v>
      </c>
      <c r="H9" s="72">
        <v>-3.42668580308397</v>
      </c>
      <c r="I9" s="71">
        <v>24608.598900000001</v>
      </c>
      <c r="J9" s="72">
        <v>22.647177391937099</v>
      </c>
      <c r="K9" s="71">
        <v>24063.348699999999</v>
      </c>
      <c r="L9" s="72">
        <v>21.3865334017785</v>
      </c>
      <c r="M9" s="72">
        <v>2.2658949375570999E-2</v>
      </c>
      <c r="N9" s="71">
        <v>1775370.7745999999</v>
      </c>
      <c r="O9" s="71">
        <v>25333186.8378</v>
      </c>
      <c r="P9" s="71">
        <v>5549</v>
      </c>
      <c r="Q9" s="71">
        <v>5578</v>
      </c>
      <c r="R9" s="72">
        <v>-0.51989960559339898</v>
      </c>
      <c r="S9" s="71">
        <v>19.582046657055301</v>
      </c>
      <c r="T9" s="71">
        <v>19.725212244532099</v>
      </c>
      <c r="U9" s="73">
        <v>-0.73110635463214102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161850.9615</v>
      </c>
      <c r="E10" s="71">
        <v>196626.27989999999</v>
      </c>
      <c r="F10" s="72">
        <v>82.314002778425206</v>
      </c>
      <c r="G10" s="71">
        <v>171437.11780000001</v>
      </c>
      <c r="H10" s="72">
        <v>-5.5916457433583897</v>
      </c>
      <c r="I10" s="71">
        <v>44193.184999999998</v>
      </c>
      <c r="J10" s="72">
        <v>27.304864049262999</v>
      </c>
      <c r="K10" s="71">
        <v>44520.495300000002</v>
      </c>
      <c r="L10" s="72">
        <v>25.968994271087801</v>
      </c>
      <c r="M10" s="72">
        <v>-7.3519015858749997E-3</v>
      </c>
      <c r="N10" s="71">
        <v>2514641.5263</v>
      </c>
      <c r="O10" s="71">
        <v>41495334.968699999</v>
      </c>
      <c r="P10" s="71">
        <v>90883</v>
      </c>
      <c r="Q10" s="71">
        <v>91747</v>
      </c>
      <c r="R10" s="72">
        <v>-0.94172016523701396</v>
      </c>
      <c r="S10" s="71">
        <v>1.7808716866740799</v>
      </c>
      <c r="T10" s="71">
        <v>1.88620192921839</v>
      </c>
      <c r="U10" s="73">
        <v>-5.9145329409459899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53216.769699999997</v>
      </c>
      <c r="E11" s="71">
        <v>69778.049199999994</v>
      </c>
      <c r="F11" s="72">
        <v>76.265774566824703</v>
      </c>
      <c r="G11" s="71">
        <v>59008.551599999999</v>
      </c>
      <c r="H11" s="72">
        <v>-9.8151568594</v>
      </c>
      <c r="I11" s="71">
        <v>13015.3444</v>
      </c>
      <c r="J11" s="72">
        <v>24.457223678497702</v>
      </c>
      <c r="K11" s="71">
        <v>11680.7544</v>
      </c>
      <c r="L11" s="72">
        <v>19.795019676436201</v>
      </c>
      <c r="M11" s="72">
        <v>0.11425546281497</v>
      </c>
      <c r="N11" s="71">
        <v>782831.73970000003</v>
      </c>
      <c r="O11" s="71">
        <v>13678635.0144</v>
      </c>
      <c r="P11" s="71">
        <v>2824</v>
      </c>
      <c r="Q11" s="71">
        <v>2684</v>
      </c>
      <c r="R11" s="72">
        <v>5.2160953800298104</v>
      </c>
      <c r="S11" s="71">
        <v>18.844465191218099</v>
      </c>
      <c r="T11" s="71">
        <v>18.388270044709401</v>
      </c>
      <c r="U11" s="73">
        <v>2.4208442207282101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147068.03899999999</v>
      </c>
      <c r="E12" s="71">
        <v>186148.4884</v>
      </c>
      <c r="F12" s="72">
        <v>79.005765915206894</v>
      </c>
      <c r="G12" s="71">
        <v>176546.36910000001</v>
      </c>
      <c r="H12" s="72">
        <v>-16.697216855988</v>
      </c>
      <c r="I12" s="71">
        <v>22438.836800000001</v>
      </c>
      <c r="J12" s="72">
        <v>15.2574529126617</v>
      </c>
      <c r="K12" s="71">
        <v>26897.232100000001</v>
      </c>
      <c r="L12" s="72">
        <v>15.2352224727798</v>
      </c>
      <c r="M12" s="72">
        <v>-0.165756657912767</v>
      </c>
      <c r="N12" s="71">
        <v>2132362.5567000001</v>
      </c>
      <c r="O12" s="71">
        <v>48809424.739</v>
      </c>
      <c r="P12" s="71">
        <v>1647</v>
      </c>
      <c r="Q12" s="71">
        <v>1736</v>
      </c>
      <c r="R12" s="72">
        <v>-5.1267281105990801</v>
      </c>
      <c r="S12" s="71">
        <v>89.294498482088599</v>
      </c>
      <c r="T12" s="71">
        <v>88.158260080645206</v>
      </c>
      <c r="U12" s="73">
        <v>1.27246182100613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269031.23340000003</v>
      </c>
      <c r="E13" s="71">
        <v>358685.74560000002</v>
      </c>
      <c r="F13" s="72">
        <v>75.004718392132304</v>
      </c>
      <c r="G13" s="71">
        <v>342316.30550000002</v>
      </c>
      <c r="H13" s="72">
        <v>-21.408583500852298</v>
      </c>
      <c r="I13" s="71">
        <v>73030.342600000004</v>
      </c>
      <c r="J13" s="72">
        <v>27.1456743802744</v>
      </c>
      <c r="K13" s="71">
        <v>69807.937000000005</v>
      </c>
      <c r="L13" s="72">
        <v>20.392816783306898</v>
      </c>
      <c r="M13" s="72">
        <v>4.6161020343574999E-2</v>
      </c>
      <c r="N13" s="71">
        <v>4134286.6014</v>
      </c>
      <c r="O13" s="71">
        <v>72403135.329099998</v>
      </c>
      <c r="P13" s="71">
        <v>11740</v>
      </c>
      <c r="Q13" s="71">
        <v>11787</v>
      </c>
      <c r="R13" s="72">
        <v>-0.39874437940103902</v>
      </c>
      <c r="S13" s="71">
        <v>22.915777972742799</v>
      </c>
      <c r="T13" s="71">
        <v>22.912505132773401</v>
      </c>
      <c r="U13" s="73">
        <v>1.4282037351116E-2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154316.77840000001</v>
      </c>
      <c r="E14" s="71">
        <v>178452.19709999999</v>
      </c>
      <c r="F14" s="72">
        <v>86.475135026510699</v>
      </c>
      <c r="G14" s="71">
        <v>180572.78899999999</v>
      </c>
      <c r="H14" s="72">
        <v>-14.5404026516974</v>
      </c>
      <c r="I14" s="71">
        <v>31085.603899999998</v>
      </c>
      <c r="J14" s="72">
        <v>20.144020774866</v>
      </c>
      <c r="K14" s="71">
        <v>26537.504700000001</v>
      </c>
      <c r="L14" s="72">
        <v>14.6962921971593</v>
      </c>
      <c r="M14" s="72">
        <v>0.17138383022123399</v>
      </c>
      <c r="N14" s="71">
        <v>2385217.6831</v>
      </c>
      <c r="O14" s="71">
        <v>38705447.0572</v>
      </c>
      <c r="P14" s="71">
        <v>3078</v>
      </c>
      <c r="Q14" s="71">
        <v>3045</v>
      </c>
      <c r="R14" s="72">
        <v>1.08374384236454</v>
      </c>
      <c r="S14" s="71">
        <v>50.1354055880442</v>
      </c>
      <c r="T14" s="71">
        <v>54.9680057799672</v>
      </c>
      <c r="U14" s="73">
        <v>-9.6390966328901193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111345.3067</v>
      </c>
      <c r="E15" s="71">
        <v>127539.7896</v>
      </c>
      <c r="F15" s="72">
        <v>87.302407389262299</v>
      </c>
      <c r="G15" s="71">
        <v>137827.9056</v>
      </c>
      <c r="H15" s="72">
        <v>-19.214250397780098</v>
      </c>
      <c r="I15" s="71">
        <v>24985.171600000001</v>
      </c>
      <c r="J15" s="72">
        <v>22.439357652782</v>
      </c>
      <c r="K15" s="71">
        <v>18775.340899999999</v>
      </c>
      <c r="L15" s="72">
        <v>13.622307339189501</v>
      </c>
      <c r="M15" s="72">
        <v>0.33074396534658901</v>
      </c>
      <c r="N15" s="71">
        <v>1715186.3687</v>
      </c>
      <c r="O15" s="71">
        <v>29818057.467700001</v>
      </c>
      <c r="P15" s="71">
        <v>5182</v>
      </c>
      <c r="Q15" s="71">
        <v>5289</v>
      </c>
      <c r="R15" s="72">
        <v>-2.0230667422953301</v>
      </c>
      <c r="S15" s="71">
        <v>21.486936839058298</v>
      </c>
      <c r="T15" s="71">
        <v>21.249053337114798</v>
      </c>
      <c r="U15" s="73">
        <v>1.10710755900346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832893.8321</v>
      </c>
      <c r="E16" s="71">
        <v>1076332.5356999999</v>
      </c>
      <c r="F16" s="72">
        <v>77.382575038328795</v>
      </c>
      <c r="G16" s="71">
        <v>1036358.7223</v>
      </c>
      <c r="H16" s="72">
        <v>-19.632670215622699</v>
      </c>
      <c r="I16" s="71">
        <v>44820.319799999997</v>
      </c>
      <c r="J16" s="72">
        <v>5.3812764691741304</v>
      </c>
      <c r="K16" s="71">
        <v>-70482.445099999997</v>
      </c>
      <c r="L16" s="72">
        <v>-6.8009699328411797</v>
      </c>
      <c r="M16" s="72">
        <v>-1.6359075616120999</v>
      </c>
      <c r="N16" s="71">
        <v>12826507.898499999</v>
      </c>
      <c r="O16" s="71">
        <v>218263591.22040001</v>
      </c>
      <c r="P16" s="71">
        <v>55721</v>
      </c>
      <c r="Q16" s="71">
        <v>56328</v>
      </c>
      <c r="R16" s="72">
        <v>-1.07761681579321</v>
      </c>
      <c r="S16" s="71">
        <v>14.947575099154699</v>
      </c>
      <c r="T16" s="71">
        <v>15.287213959309801</v>
      </c>
      <c r="U16" s="73">
        <v>-2.2722003930540402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568240.65029999998</v>
      </c>
      <c r="E17" s="71">
        <v>604302.73120000004</v>
      </c>
      <c r="F17" s="72">
        <v>94.032447805028198</v>
      </c>
      <c r="G17" s="71">
        <v>456903.92340000003</v>
      </c>
      <c r="H17" s="72">
        <v>24.367645187088801</v>
      </c>
      <c r="I17" s="71">
        <v>58827.456700000002</v>
      </c>
      <c r="J17" s="72">
        <v>10.352560428216901</v>
      </c>
      <c r="K17" s="71">
        <v>51606.673499999997</v>
      </c>
      <c r="L17" s="72">
        <v>11.2948632867879</v>
      </c>
      <c r="M17" s="72">
        <v>0.139919562922419</v>
      </c>
      <c r="N17" s="71">
        <v>8896111.6931999996</v>
      </c>
      <c r="O17" s="71">
        <v>214781322.27590001</v>
      </c>
      <c r="P17" s="71">
        <v>12679</v>
      </c>
      <c r="Q17" s="71">
        <v>12547</v>
      </c>
      <c r="R17" s="72">
        <v>1.0520443133816799</v>
      </c>
      <c r="S17" s="71">
        <v>44.817465912138204</v>
      </c>
      <c r="T17" s="71">
        <v>52.279243651869002</v>
      </c>
      <c r="U17" s="73">
        <v>-16.649262933248298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1643348.5297000001</v>
      </c>
      <c r="E18" s="71">
        <v>1861099.0689000001</v>
      </c>
      <c r="F18" s="72">
        <v>88.299895323213406</v>
      </c>
      <c r="G18" s="71">
        <v>2027957.1095</v>
      </c>
      <c r="H18" s="72">
        <v>-18.965321209126898</v>
      </c>
      <c r="I18" s="71">
        <v>260820.78940000001</v>
      </c>
      <c r="J18" s="72">
        <v>15.8713008644377</v>
      </c>
      <c r="K18" s="71">
        <v>278384.90370000002</v>
      </c>
      <c r="L18" s="72">
        <v>13.727356579481</v>
      </c>
      <c r="M18" s="72">
        <v>-6.3092912246879004E-2</v>
      </c>
      <c r="N18" s="71">
        <v>28130326.693</v>
      </c>
      <c r="O18" s="71">
        <v>490322402.44630003</v>
      </c>
      <c r="P18" s="71">
        <v>81589</v>
      </c>
      <c r="Q18" s="71">
        <v>82176</v>
      </c>
      <c r="R18" s="72">
        <v>-0.71432048286604899</v>
      </c>
      <c r="S18" s="71">
        <v>20.141790311193901</v>
      </c>
      <c r="T18" s="71">
        <v>20.219280242406501</v>
      </c>
      <c r="U18" s="73">
        <v>-0.38472216230730599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423768.94790000003</v>
      </c>
      <c r="E19" s="71">
        <v>484921.64600000001</v>
      </c>
      <c r="F19" s="72">
        <v>87.389158928162203</v>
      </c>
      <c r="G19" s="71">
        <v>518154.94939999998</v>
      </c>
      <c r="H19" s="72">
        <v>-18.215786920359399</v>
      </c>
      <c r="I19" s="71">
        <v>34317.481</v>
      </c>
      <c r="J19" s="72">
        <v>8.0981584823667099</v>
      </c>
      <c r="K19" s="71">
        <v>40527.838600000003</v>
      </c>
      <c r="L19" s="72">
        <v>7.8215673992749499</v>
      </c>
      <c r="M19" s="72">
        <v>-0.15323683212654701</v>
      </c>
      <c r="N19" s="71">
        <v>6573210.2847999996</v>
      </c>
      <c r="O19" s="71">
        <v>146135509.25600001</v>
      </c>
      <c r="P19" s="71">
        <v>8966</v>
      </c>
      <c r="Q19" s="71">
        <v>8931</v>
      </c>
      <c r="R19" s="72">
        <v>0.39189340499383701</v>
      </c>
      <c r="S19" s="71">
        <v>47.263991512380102</v>
      </c>
      <c r="T19" s="71">
        <v>44.450505531295498</v>
      </c>
      <c r="U19" s="73">
        <v>5.95270498969108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815765.92110000004</v>
      </c>
      <c r="E20" s="71">
        <v>1062815.9789</v>
      </c>
      <c r="F20" s="72">
        <v>76.755142686536104</v>
      </c>
      <c r="G20" s="71">
        <v>899189.3602</v>
      </c>
      <c r="H20" s="72">
        <v>-9.2776274711974693</v>
      </c>
      <c r="I20" s="71">
        <v>86985.757899999997</v>
      </c>
      <c r="J20" s="72">
        <v>10.6630781759927</v>
      </c>
      <c r="K20" s="71">
        <v>70648.927599999995</v>
      </c>
      <c r="L20" s="72">
        <v>7.8569576917909796</v>
      </c>
      <c r="M20" s="72">
        <v>0.23123960766249499</v>
      </c>
      <c r="N20" s="71">
        <v>13239211.2973</v>
      </c>
      <c r="O20" s="71">
        <v>233553094.82210001</v>
      </c>
      <c r="P20" s="71">
        <v>38511</v>
      </c>
      <c r="Q20" s="71">
        <v>38343</v>
      </c>
      <c r="R20" s="72">
        <v>0.43815037946952601</v>
      </c>
      <c r="S20" s="71">
        <v>21.182673031082</v>
      </c>
      <c r="T20" s="71">
        <v>20.343954208069299</v>
      </c>
      <c r="U20" s="73">
        <v>3.9594569664653898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338733.03879999998</v>
      </c>
      <c r="E21" s="71">
        <v>413727.26030000002</v>
      </c>
      <c r="F21" s="72">
        <v>81.873512167020195</v>
      </c>
      <c r="G21" s="71">
        <v>359769.4241</v>
      </c>
      <c r="H21" s="72">
        <v>-5.84718541677762</v>
      </c>
      <c r="I21" s="71">
        <v>46285.909</v>
      </c>
      <c r="J21" s="72">
        <v>13.664421151232601</v>
      </c>
      <c r="K21" s="71">
        <v>45923.900900000001</v>
      </c>
      <c r="L21" s="72">
        <v>12.764814857428</v>
      </c>
      <c r="M21" s="72">
        <v>7.8827820134070008E-3</v>
      </c>
      <c r="N21" s="71">
        <v>5077132.591</v>
      </c>
      <c r="O21" s="71">
        <v>88770516.954099998</v>
      </c>
      <c r="P21" s="71">
        <v>29270</v>
      </c>
      <c r="Q21" s="71">
        <v>30019</v>
      </c>
      <c r="R21" s="72">
        <v>-2.4950864452513399</v>
      </c>
      <c r="S21" s="71">
        <v>11.5727037512812</v>
      </c>
      <c r="T21" s="71">
        <v>10.8637502148639</v>
      </c>
      <c r="U21" s="73">
        <v>6.1260838577913903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1370957.2302000001</v>
      </c>
      <c r="E22" s="71">
        <v>1446934.9628000001</v>
      </c>
      <c r="F22" s="72">
        <v>94.749056830241102</v>
      </c>
      <c r="G22" s="71">
        <v>1233241.1995000001</v>
      </c>
      <c r="H22" s="72">
        <v>11.1669988608745</v>
      </c>
      <c r="I22" s="71">
        <v>124268.23</v>
      </c>
      <c r="J22" s="72">
        <v>9.0643403938918894</v>
      </c>
      <c r="K22" s="71">
        <v>122388.09299999999</v>
      </c>
      <c r="L22" s="72">
        <v>9.9241002530259692</v>
      </c>
      <c r="M22" s="72">
        <v>1.5362090820387E-2</v>
      </c>
      <c r="N22" s="71">
        <v>19215251.651999999</v>
      </c>
      <c r="O22" s="71">
        <v>287698801.32609999</v>
      </c>
      <c r="P22" s="71">
        <v>84857</v>
      </c>
      <c r="Q22" s="71">
        <v>84164</v>
      </c>
      <c r="R22" s="72">
        <v>0.82339242431444004</v>
      </c>
      <c r="S22" s="71">
        <v>16.1560888341563</v>
      </c>
      <c r="T22" s="71">
        <v>16.175620190342698</v>
      </c>
      <c r="U22" s="73">
        <v>-0.12089161174383301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2626650.8517999998</v>
      </c>
      <c r="E23" s="71">
        <v>3056916.0819999999</v>
      </c>
      <c r="F23" s="72">
        <v>85.924859608233106</v>
      </c>
      <c r="G23" s="71">
        <v>2731057.48</v>
      </c>
      <c r="H23" s="72">
        <v>-3.82293778013049</v>
      </c>
      <c r="I23" s="71">
        <v>253683.05729999999</v>
      </c>
      <c r="J23" s="72">
        <v>9.6580425649703407</v>
      </c>
      <c r="K23" s="71">
        <v>168434.77480000001</v>
      </c>
      <c r="L23" s="72">
        <v>6.1673830021329303</v>
      </c>
      <c r="M23" s="72">
        <v>0.50612044099102504</v>
      </c>
      <c r="N23" s="71">
        <v>37321299.196199998</v>
      </c>
      <c r="O23" s="71">
        <v>617822139.65699995</v>
      </c>
      <c r="P23" s="71">
        <v>78491</v>
      </c>
      <c r="Q23" s="71">
        <v>79843</v>
      </c>
      <c r="R23" s="72">
        <v>-1.69332314667535</v>
      </c>
      <c r="S23" s="71">
        <v>33.464357082977699</v>
      </c>
      <c r="T23" s="71">
        <v>30.094076046741701</v>
      </c>
      <c r="U23" s="73">
        <v>10.0712558973688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231144.44990000001</v>
      </c>
      <c r="E24" s="71">
        <v>310574.16100000002</v>
      </c>
      <c r="F24" s="72">
        <v>74.424881051195996</v>
      </c>
      <c r="G24" s="71">
        <v>281698.29450000002</v>
      </c>
      <c r="H24" s="72">
        <v>-17.946095374744999</v>
      </c>
      <c r="I24" s="71">
        <v>41620.195200000002</v>
      </c>
      <c r="J24" s="72">
        <v>18.006140843098802</v>
      </c>
      <c r="K24" s="71">
        <v>54147.6702</v>
      </c>
      <c r="L24" s="72">
        <v>19.221866534942802</v>
      </c>
      <c r="M24" s="72">
        <v>-0.23135759957406299</v>
      </c>
      <c r="N24" s="71">
        <v>3944413.1275999998</v>
      </c>
      <c r="O24" s="71">
        <v>58065165.876500003</v>
      </c>
      <c r="P24" s="71">
        <v>24639</v>
      </c>
      <c r="Q24" s="71">
        <v>25394</v>
      </c>
      <c r="R24" s="72">
        <v>-2.9731432621879201</v>
      </c>
      <c r="S24" s="71">
        <v>9.3812431470433104</v>
      </c>
      <c r="T24" s="71">
        <v>9.7246826612585604</v>
      </c>
      <c r="U24" s="73">
        <v>-3.6609168831052101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226590.454</v>
      </c>
      <c r="E25" s="71">
        <v>276789.90720000002</v>
      </c>
      <c r="F25" s="72">
        <v>81.863698099466006</v>
      </c>
      <c r="G25" s="71">
        <v>222066.57</v>
      </c>
      <c r="H25" s="72">
        <v>2.0371747084669201</v>
      </c>
      <c r="I25" s="71">
        <v>19212.375</v>
      </c>
      <c r="J25" s="72">
        <v>8.4788986741692103</v>
      </c>
      <c r="K25" s="71">
        <v>20034.571199999998</v>
      </c>
      <c r="L25" s="72">
        <v>9.0218762779107209</v>
      </c>
      <c r="M25" s="72">
        <v>-4.1038871847679001E-2</v>
      </c>
      <c r="N25" s="71">
        <v>3654232.9613000001</v>
      </c>
      <c r="O25" s="71">
        <v>65181399.331100002</v>
      </c>
      <c r="P25" s="71">
        <v>18341</v>
      </c>
      <c r="Q25" s="71">
        <v>18377</v>
      </c>
      <c r="R25" s="72">
        <v>-0.19589704521957299</v>
      </c>
      <c r="S25" s="71">
        <v>12.3543129600349</v>
      </c>
      <c r="T25" s="71">
        <v>13.4720700821679</v>
      </c>
      <c r="U25" s="73">
        <v>-9.0475053185788408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666565.65760000004</v>
      </c>
      <c r="E26" s="71">
        <v>719416.29189999995</v>
      </c>
      <c r="F26" s="72">
        <v>92.653678420262096</v>
      </c>
      <c r="G26" s="71">
        <v>703664.37100000004</v>
      </c>
      <c r="H26" s="72">
        <v>-5.2722171149972903</v>
      </c>
      <c r="I26" s="71">
        <v>119253.5842</v>
      </c>
      <c r="J26" s="72">
        <v>17.890748321684899</v>
      </c>
      <c r="K26" s="71">
        <v>122147.02899999999</v>
      </c>
      <c r="L26" s="72">
        <v>17.358705944769198</v>
      </c>
      <c r="M26" s="72">
        <v>-2.3688212670321999E-2</v>
      </c>
      <c r="N26" s="71">
        <v>8663598.6427999996</v>
      </c>
      <c r="O26" s="71">
        <v>137386603.48069999</v>
      </c>
      <c r="P26" s="71">
        <v>47044</v>
      </c>
      <c r="Q26" s="71">
        <v>44954</v>
      </c>
      <c r="R26" s="72">
        <v>4.6491969568892602</v>
      </c>
      <c r="S26" s="71">
        <v>14.1689834537879</v>
      </c>
      <c r="T26" s="71">
        <v>14.3970581238599</v>
      </c>
      <c r="U26" s="73">
        <v>-1.6096756045757601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209610.8719</v>
      </c>
      <c r="E27" s="71">
        <v>280991.41859999998</v>
      </c>
      <c r="F27" s="72">
        <v>74.596894433415997</v>
      </c>
      <c r="G27" s="71">
        <v>301207.08649999998</v>
      </c>
      <c r="H27" s="72">
        <v>-30.4097143478064</v>
      </c>
      <c r="I27" s="71">
        <v>60410.516600000003</v>
      </c>
      <c r="J27" s="72">
        <v>28.820316452297501</v>
      </c>
      <c r="K27" s="71">
        <v>91395.483300000007</v>
      </c>
      <c r="L27" s="72">
        <v>30.343072057834899</v>
      </c>
      <c r="M27" s="72">
        <v>-0.33902076537298598</v>
      </c>
      <c r="N27" s="71">
        <v>3584126.9826000002</v>
      </c>
      <c r="O27" s="71">
        <v>51488940.006499998</v>
      </c>
      <c r="P27" s="71">
        <v>30347</v>
      </c>
      <c r="Q27" s="71">
        <v>30398</v>
      </c>
      <c r="R27" s="72">
        <v>-0.16777419567076701</v>
      </c>
      <c r="S27" s="71">
        <v>6.9071365176129396</v>
      </c>
      <c r="T27" s="71">
        <v>6.9944384926639902</v>
      </c>
      <c r="U27" s="73">
        <v>-1.2639387512962901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809936.76040000003</v>
      </c>
      <c r="E28" s="71">
        <v>854340.6496</v>
      </c>
      <c r="F28" s="72">
        <v>94.802554552356895</v>
      </c>
      <c r="G28" s="71">
        <v>795657.43169999996</v>
      </c>
      <c r="H28" s="72">
        <v>1.79465786795843</v>
      </c>
      <c r="I28" s="71">
        <v>20527.365600000001</v>
      </c>
      <c r="J28" s="72">
        <v>2.5344405395135099</v>
      </c>
      <c r="K28" s="71">
        <v>52491.400800000003</v>
      </c>
      <c r="L28" s="72">
        <v>6.5972362864564698</v>
      </c>
      <c r="M28" s="72">
        <v>-0.60893850636197899</v>
      </c>
      <c r="N28" s="71">
        <v>12598209.375499999</v>
      </c>
      <c r="O28" s="71">
        <v>182038626.0131</v>
      </c>
      <c r="P28" s="71">
        <v>42702</v>
      </c>
      <c r="Q28" s="71">
        <v>46372</v>
      </c>
      <c r="R28" s="72">
        <v>-7.9142586043302003</v>
      </c>
      <c r="S28" s="71">
        <v>18.9671856212824</v>
      </c>
      <c r="T28" s="71">
        <v>20.434351910635701</v>
      </c>
      <c r="U28" s="73">
        <v>-7.7352872410712399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638850.70189999999</v>
      </c>
      <c r="E29" s="71">
        <v>542123.47569999995</v>
      </c>
      <c r="F29" s="72">
        <v>117.84228695780099</v>
      </c>
      <c r="G29" s="71">
        <v>477857.97700000001</v>
      </c>
      <c r="H29" s="72">
        <v>33.690496475692399</v>
      </c>
      <c r="I29" s="71">
        <v>90728.551399999997</v>
      </c>
      <c r="J29" s="72">
        <v>14.201839511197999</v>
      </c>
      <c r="K29" s="71">
        <v>75312.090200000006</v>
      </c>
      <c r="L29" s="72">
        <v>15.760350109212499</v>
      </c>
      <c r="M29" s="72">
        <v>0.20470101359635301</v>
      </c>
      <c r="N29" s="71">
        <v>8523053.3169999998</v>
      </c>
      <c r="O29" s="71">
        <v>137333422.81110001</v>
      </c>
      <c r="P29" s="71">
        <v>97156</v>
      </c>
      <c r="Q29" s="71">
        <v>98756</v>
      </c>
      <c r="R29" s="72">
        <v>-1.62015472477621</v>
      </c>
      <c r="S29" s="71">
        <v>6.5755146558112703</v>
      </c>
      <c r="T29" s="71">
        <v>6.6647879663007803</v>
      </c>
      <c r="U29" s="73">
        <v>-1.35766271025815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1021279.9821</v>
      </c>
      <c r="E30" s="71">
        <v>1308994.6181000001</v>
      </c>
      <c r="F30" s="72">
        <v>78.020181899783793</v>
      </c>
      <c r="G30" s="71">
        <v>1038318.5984</v>
      </c>
      <c r="H30" s="72">
        <v>-1.64098151822145</v>
      </c>
      <c r="I30" s="71">
        <v>140581.02429999999</v>
      </c>
      <c r="J30" s="72">
        <v>13.765179653372901</v>
      </c>
      <c r="K30" s="71">
        <v>140242.1894</v>
      </c>
      <c r="L30" s="72">
        <v>13.506662561578599</v>
      </c>
      <c r="M30" s="72">
        <v>2.4160696681190001E-3</v>
      </c>
      <c r="N30" s="71">
        <v>16085778.4123</v>
      </c>
      <c r="O30" s="71">
        <v>252136415.75600001</v>
      </c>
      <c r="P30" s="71">
        <v>69181</v>
      </c>
      <c r="Q30" s="71">
        <v>68405</v>
      </c>
      <c r="R30" s="72">
        <v>1.13441999853812</v>
      </c>
      <c r="S30" s="71">
        <v>14.7624345138116</v>
      </c>
      <c r="T30" s="71">
        <v>14.996774155398001</v>
      </c>
      <c r="U30" s="73">
        <v>-1.58740512187982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730092.75020000001</v>
      </c>
      <c r="E31" s="71">
        <v>737084.14119999995</v>
      </c>
      <c r="F31" s="72">
        <v>99.051479931637402</v>
      </c>
      <c r="G31" s="71">
        <v>727777.15379999997</v>
      </c>
      <c r="H31" s="72">
        <v>0.318173823939016</v>
      </c>
      <c r="I31" s="71">
        <v>25592.006399999998</v>
      </c>
      <c r="J31" s="72">
        <v>3.5053089341031498</v>
      </c>
      <c r="K31" s="71">
        <v>28425.7281</v>
      </c>
      <c r="L31" s="72">
        <v>3.90582858387056</v>
      </c>
      <c r="M31" s="72">
        <v>-9.9688623279274996E-2</v>
      </c>
      <c r="N31" s="71">
        <v>12393047.250800001</v>
      </c>
      <c r="O31" s="71">
        <v>242436536.17699999</v>
      </c>
      <c r="P31" s="71">
        <v>28715</v>
      </c>
      <c r="Q31" s="71">
        <v>29311</v>
      </c>
      <c r="R31" s="72">
        <v>-2.03336631298829</v>
      </c>
      <c r="S31" s="71">
        <v>25.425483203900399</v>
      </c>
      <c r="T31" s="71">
        <v>25.064882402511</v>
      </c>
      <c r="U31" s="73">
        <v>1.4182652832890199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103579.32520000001</v>
      </c>
      <c r="E32" s="71">
        <v>159265.25200000001</v>
      </c>
      <c r="F32" s="72">
        <v>65.035733720497902</v>
      </c>
      <c r="G32" s="71">
        <v>142911.80480000001</v>
      </c>
      <c r="H32" s="72">
        <v>-27.522204799697601</v>
      </c>
      <c r="I32" s="71">
        <v>26970.897700000001</v>
      </c>
      <c r="J32" s="72">
        <v>26.038881454307798</v>
      </c>
      <c r="K32" s="71">
        <v>36805.883999999998</v>
      </c>
      <c r="L32" s="72">
        <v>25.7542643531152</v>
      </c>
      <c r="M32" s="72">
        <v>-0.26721233757080798</v>
      </c>
      <c r="N32" s="71">
        <v>1619386.3533999999</v>
      </c>
      <c r="O32" s="71">
        <v>26332187.830200002</v>
      </c>
      <c r="P32" s="71">
        <v>23250</v>
      </c>
      <c r="Q32" s="71">
        <v>23024</v>
      </c>
      <c r="R32" s="72">
        <v>0.98158443363447501</v>
      </c>
      <c r="S32" s="71">
        <v>4.4550247397849496</v>
      </c>
      <c r="T32" s="71">
        <v>4.5009923948922896</v>
      </c>
      <c r="U32" s="73">
        <v>-1.03181593351957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0</v>
      </c>
      <c r="O33" s="71">
        <v>172.99539999999999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customHeight="1" thickBot="1" x14ac:dyDescent="0.2">
      <c r="A35" s="56"/>
      <c r="B35" s="45" t="s">
        <v>32</v>
      </c>
      <c r="C35" s="46"/>
      <c r="D35" s="71">
        <v>115498.27899999999</v>
      </c>
      <c r="E35" s="71">
        <v>138814.77290000001</v>
      </c>
      <c r="F35" s="72">
        <v>83.203161008809303</v>
      </c>
      <c r="G35" s="71">
        <v>161244.63800000001</v>
      </c>
      <c r="H35" s="72">
        <v>-28.370778444117899</v>
      </c>
      <c r="I35" s="71">
        <v>19920.848300000001</v>
      </c>
      <c r="J35" s="72">
        <v>17.247744704490401</v>
      </c>
      <c r="K35" s="71">
        <v>16851.160100000001</v>
      </c>
      <c r="L35" s="72">
        <v>10.4506793584045</v>
      </c>
      <c r="M35" s="72">
        <v>0.18216479944309599</v>
      </c>
      <c r="N35" s="71">
        <v>2203152.6312000002</v>
      </c>
      <c r="O35" s="71">
        <v>37405032.9485</v>
      </c>
      <c r="P35" s="71">
        <v>8387</v>
      </c>
      <c r="Q35" s="71">
        <v>7926</v>
      </c>
      <c r="R35" s="72">
        <v>5.81630078223567</v>
      </c>
      <c r="S35" s="71">
        <v>13.7711075473948</v>
      </c>
      <c r="T35" s="71">
        <v>14.0278867146101</v>
      </c>
      <c r="U35" s="73">
        <v>-1.86462248102871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79667.570000000007</v>
      </c>
      <c r="E36" s="74"/>
      <c r="F36" s="74"/>
      <c r="G36" s="74"/>
      <c r="H36" s="74"/>
      <c r="I36" s="71">
        <v>4467.9399999999996</v>
      </c>
      <c r="J36" s="72">
        <v>5.6082292958100801</v>
      </c>
      <c r="K36" s="74"/>
      <c r="L36" s="74"/>
      <c r="M36" s="74"/>
      <c r="N36" s="71">
        <v>1275053.45</v>
      </c>
      <c r="O36" s="71">
        <v>12004979.35</v>
      </c>
      <c r="P36" s="71">
        <v>63</v>
      </c>
      <c r="Q36" s="71">
        <v>71</v>
      </c>
      <c r="R36" s="72">
        <v>-11.2676056338028</v>
      </c>
      <c r="S36" s="71">
        <v>1264.5646031746001</v>
      </c>
      <c r="T36" s="71">
        <v>2348.1133802816898</v>
      </c>
      <c r="U36" s="73">
        <v>-85.685521671800004</v>
      </c>
      <c r="V36" s="40"/>
      <c r="W36" s="40"/>
    </row>
    <row r="37" spans="1:23" ht="12" customHeight="1" thickBot="1" x14ac:dyDescent="0.2">
      <c r="A37" s="56"/>
      <c r="B37" s="45" t="s">
        <v>36</v>
      </c>
      <c r="C37" s="46"/>
      <c r="D37" s="71">
        <v>223723.51</v>
      </c>
      <c r="E37" s="71">
        <v>172922.31580000001</v>
      </c>
      <c r="F37" s="72">
        <v>129.37804410320101</v>
      </c>
      <c r="G37" s="71">
        <v>422278.28</v>
      </c>
      <c r="H37" s="72">
        <v>-47.019886980689598</v>
      </c>
      <c r="I37" s="71">
        <v>-12804.61</v>
      </c>
      <c r="J37" s="72">
        <v>-5.7234083266439004</v>
      </c>
      <c r="K37" s="71">
        <v>-34797.519999999997</v>
      </c>
      <c r="L37" s="72">
        <v>-8.2404238266765706</v>
      </c>
      <c r="M37" s="72">
        <v>-0.63202521329106198</v>
      </c>
      <c r="N37" s="71">
        <v>3320272.54</v>
      </c>
      <c r="O37" s="71">
        <v>97129747.269999996</v>
      </c>
      <c r="P37" s="71">
        <v>112</v>
      </c>
      <c r="Q37" s="71">
        <v>80</v>
      </c>
      <c r="R37" s="72">
        <v>40</v>
      </c>
      <c r="S37" s="71">
        <v>1997.5313392857099</v>
      </c>
      <c r="T37" s="71">
        <v>2081.613625</v>
      </c>
      <c r="U37" s="73">
        <v>-4.2093099647864296</v>
      </c>
      <c r="V37" s="40"/>
      <c r="W37" s="40"/>
    </row>
    <row r="38" spans="1:23" ht="12" customHeight="1" thickBot="1" x14ac:dyDescent="0.2">
      <c r="A38" s="56"/>
      <c r="B38" s="45" t="s">
        <v>37</v>
      </c>
      <c r="C38" s="46"/>
      <c r="D38" s="71">
        <v>497353.72</v>
      </c>
      <c r="E38" s="71">
        <v>176006.7788</v>
      </c>
      <c r="F38" s="72">
        <v>282.576457219953</v>
      </c>
      <c r="G38" s="71">
        <v>359527.44</v>
      </c>
      <c r="H38" s="72">
        <v>38.335399378695499</v>
      </c>
      <c r="I38" s="71">
        <v>-32692.07</v>
      </c>
      <c r="J38" s="72">
        <v>-6.5732030716488898</v>
      </c>
      <c r="K38" s="71">
        <v>-29421.46</v>
      </c>
      <c r="L38" s="72">
        <v>-8.1833698145543501</v>
      </c>
      <c r="M38" s="72">
        <v>0.111164095867438</v>
      </c>
      <c r="N38" s="71">
        <v>4908680.57</v>
      </c>
      <c r="O38" s="71">
        <v>102569685.67</v>
      </c>
      <c r="P38" s="71">
        <v>226</v>
      </c>
      <c r="Q38" s="71">
        <v>182</v>
      </c>
      <c r="R38" s="72">
        <v>24.1758241758242</v>
      </c>
      <c r="S38" s="71">
        <v>2200.6801769911499</v>
      </c>
      <c r="T38" s="71">
        <v>2431.3380219780202</v>
      </c>
      <c r="U38" s="73">
        <v>-10.4812070103814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247497.89</v>
      </c>
      <c r="E39" s="71">
        <v>100114.68120000001</v>
      </c>
      <c r="F39" s="72">
        <v>247.214381580631</v>
      </c>
      <c r="G39" s="71">
        <v>220062.36</v>
      </c>
      <c r="H39" s="72">
        <v>12.467161580926399</v>
      </c>
      <c r="I39" s="71">
        <v>-43016.17</v>
      </c>
      <c r="J39" s="72">
        <v>-17.380418879530598</v>
      </c>
      <c r="K39" s="71">
        <v>-29616.58</v>
      </c>
      <c r="L39" s="72">
        <v>-13.4582670112235</v>
      </c>
      <c r="M39" s="72">
        <v>0.45243542637265999</v>
      </c>
      <c r="N39" s="71">
        <v>2889127</v>
      </c>
      <c r="O39" s="71">
        <v>65198077.380000003</v>
      </c>
      <c r="P39" s="71">
        <v>171</v>
      </c>
      <c r="Q39" s="71">
        <v>135</v>
      </c>
      <c r="R39" s="72">
        <v>26.6666666666667</v>
      </c>
      <c r="S39" s="71">
        <v>1447.3560818713499</v>
      </c>
      <c r="T39" s="71">
        <v>1487.4277037037</v>
      </c>
      <c r="U39" s="73">
        <v>-2.7686083842303901</v>
      </c>
      <c r="V39" s="40"/>
      <c r="W39" s="40"/>
    </row>
    <row r="40" spans="1:23" ht="12" customHeight="1" thickBot="1" x14ac:dyDescent="0.2">
      <c r="A40" s="56"/>
      <c r="B40" s="45" t="s">
        <v>73</v>
      </c>
      <c r="C40" s="46"/>
      <c r="D40" s="71">
        <v>0.02</v>
      </c>
      <c r="E40" s="74"/>
      <c r="F40" s="74"/>
      <c r="G40" s="71">
        <v>1.48</v>
      </c>
      <c r="H40" s="72">
        <v>-98.648648648648702</v>
      </c>
      <c r="I40" s="71">
        <v>0.02</v>
      </c>
      <c r="J40" s="72">
        <v>100</v>
      </c>
      <c r="K40" s="71">
        <v>0.01</v>
      </c>
      <c r="L40" s="72">
        <v>0.67567567567567599</v>
      </c>
      <c r="M40" s="72">
        <v>1</v>
      </c>
      <c r="N40" s="71">
        <v>96.82</v>
      </c>
      <c r="O40" s="71">
        <v>3779.86</v>
      </c>
      <c r="P40" s="71">
        <v>2</v>
      </c>
      <c r="Q40" s="74"/>
      <c r="R40" s="74"/>
      <c r="S40" s="71">
        <v>0.01</v>
      </c>
      <c r="T40" s="74"/>
      <c r="U40" s="75"/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157110.6839</v>
      </c>
      <c r="E41" s="71">
        <v>98880.309099999999</v>
      </c>
      <c r="F41" s="72">
        <v>158.88975806205301</v>
      </c>
      <c r="G41" s="71">
        <v>176015.39290000001</v>
      </c>
      <c r="H41" s="72">
        <v>-10.740372582493601</v>
      </c>
      <c r="I41" s="71">
        <v>10182.423000000001</v>
      </c>
      <c r="J41" s="72">
        <v>6.48105064992337</v>
      </c>
      <c r="K41" s="71">
        <v>10980.7713</v>
      </c>
      <c r="L41" s="72">
        <v>6.2385289826546799</v>
      </c>
      <c r="M41" s="72">
        <v>-7.2704209767122996E-2</v>
      </c>
      <c r="N41" s="71">
        <v>2464625.5657000002</v>
      </c>
      <c r="O41" s="71">
        <v>41805402.0704</v>
      </c>
      <c r="P41" s="71">
        <v>255</v>
      </c>
      <c r="Q41" s="71">
        <v>218</v>
      </c>
      <c r="R41" s="72">
        <v>16.9724770642202</v>
      </c>
      <c r="S41" s="71">
        <v>616.12032901960799</v>
      </c>
      <c r="T41" s="71">
        <v>606.10013440367004</v>
      </c>
      <c r="U41" s="73">
        <v>1.62633728250497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458081.81270000001</v>
      </c>
      <c r="E42" s="71">
        <v>311697.46919999999</v>
      </c>
      <c r="F42" s="72">
        <v>146.96359706599799</v>
      </c>
      <c r="G42" s="71">
        <v>427022.91450000001</v>
      </c>
      <c r="H42" s="72">
        <v>7.27335633413648</v>
      </c>
      <c r="I42" s="71">
        <v>24413.742600000001</v>
      </c>
      <c r="J42" s="72">
        <v>5.3295594636473096</v>
      </c>
      <c r="K42" s="71">
        <v>25164.090499999998</v>
      </c>
      <c r="L42" s="72">
        <v>5.8929133883750904</v>
      </c>
      <c r="M42" s="72">
        <v>-2.9818200661772001E-2</v>
      </c>
      <c r="N42" s="71">
        <v>5204306.7242999999</v>
      </c>
      <c r="O42" s="71">
        <v>107111495.7788</v>
      </c>
      <c r="P42" s="71">
        <v>2335</v>
      </c>
      <c r="Q42" s="71">
        <v>2176</v>
      </c>
      <c r="R42" s="72">
        <v>7.3069852941176396</v>
      </c>
      <c r="S42" s="71">
        <v>196.18064783725899</v>
      </c>
      <c r="T42" s="71">
        <v>190.711095955882</v>
      </c>
      <c r="U42" s="73">
        <v>2.7880180546217699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100361.93</v>
      </c>
      <c r="E43" s="71">
        <v>74139.621100000004</v>
      </c>
      <c r="F43" s="72">
        <v>135.36881968230099</v>
      </c>
      <c r="G43" s="71">
        <v>88416.26</v>
      </c>
      <c r="H43" s="72">
        <v>13.5107162415601</v>
      </c>
      <c r="I43" s="71">
        <v>-15642.47</v>
      </c>
      <c r="J43" s="72">
        <v>-15.586059375303</v>
      </c>
      <c r="K43" s="71">
        <v>-6425.63</v>
      </c>
      <c r="L43" s="72">
        <v>-7.2674754620926096</v>
      </c>
      <c r="M43" s="72">
        <v>1.4343869783974501</v>
      </c>
      <c r="N43" s="71">
        <v>1301514.5</v>
      </c>
      <c r="O43" s="71">
        <v>43997380.689999998</v>
      </c>
      <c r="P43" s="71">
        <v>71</v>
      </c>
      <c r="Q43" s="71">
        <v>40</v>
      </c>
      <c r="R43" s="72">
        <v>77.5</v>
      </c>
      <c r="S43" s="71">
        <v>1413.5483098591501</v>
      </c>
      <c r="T43" s="71">
        <v>1431.8802499999999</v>
      </c>
      <c r="U43" s="73">
        <v>-1.29687397402581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59600.01</v>
      </c>
      <c r="E44" s="71">
        <v>15141.212299999999</v>
      </c>
      <c r="F44" s="72">
        <v>393.62772821037601</v>
      </c>
      <c r="G44" s="71">
        <v>49934.18</v>
      </c>
      <c r="H44" s="72">
        <v>19.3571417413884</v>
      </c>
      <c r="I44" s="71">
        <v>7908.72</v>
      </c>
      <c r="J44" s="72">
        <v>13.2696622030768</v>
      </c>
      <c r="K44" s="71">
        <v>6046.58</v>
      </c>
      <c r="L44" s="72">
        <v>12.1091004197926</v>
      </c>
      <c r="M44" s="72">
        <v>0.307965825309514</v>
      </c>
      <c r="N44" s="71">
        <v>777694.49</v>
      </c>
      <c r="O44" s="71">
        <v>16864682.949999999</v>
      </c>
      <c r="P44" s="71">
        <v>52</v>
      </c>
      <c r="Q44" s="71">
        <v>34</v>
      </c>
      <c r="R44" s="72">
        <v>52.941176470588204</v>
      </c>
      <c r="S44" s="71">
        <v>1146.15403846154</v>
      </c>
      <c r="T44" s="71">
        <v>1268.75323529412</v>
      </c>
      <c r="U44" s="73">
        <v>-10.696572425565201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30049.8806</v>
      </c>
      <c r="E45" s="77"/>
      <c r="F45" s="77"/>
      <c r="G45" s="76">
        <v>9414.0609000000004</v>
      </c>
      <c r="H45" s="78">
        <v>219.202105437835</v>
      </c>
      <c r="I45" s="76">
        <v>2034.681</v>
      </c>
      <c r="J45" s="78">
        <v>6.7710119287462298</v>
      </c>
      <c r="K45" s="76">
        <v>1119.4028000000001</v>
      </c>
      <c r="L45" s="78">
        <v>11.8907537553746</v>
      </c>
      <c r="M45" s="78">
        <v>0.81764866051791196</v>
      </c>
      <c r="N45" s="76">
        <v>652676.08019999997</v>
      </c>
      <c r="O45" s="76">
        <v>5249741.2319</v>
      </c>
      <c r="P45" s="76">
        <v>20</v>
      </c>
      <c r="Q45" s="76">
        <v>20</v>
      </c>
      <c r="R45" s="78">
        <v>0</v>
      </c>
      <c r="S45" s="76">
        <v>1502.4940300000001</v>
      </c>
      <c r="T45" s="76">
        <v>1360.53033</v>
      </c>
      <c r="U45" s="79">
        <v>9.4485367106583507</v>
      </c>
      <c r="V45" s="40"/>
      <c r="W45" s="40"/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9:C19"/>
    <mergeCell ref="B20:C20"/>
    <mergeCell ref="B21:C21"/>
    <mergeCell ref="B22:C22"/>
    <mergeCell ref="B23:C23"/>
    <mergeCell ref="B43:C43"/>
    <mergeCell ref="B44:C44"/>
    <mergeCell ref="B45:C45"/>
    <mergeCell ref="B38:C38"/>
    <mergeCell ref="B39:C39"/>
    <mergeCell ref="B40:C40"/>
    <mergeCell ref="B41:C41"/>
    <mergeCell ref="B42:C42"/>
    <mergeCell ref="B37:C37"/>
    <mergeCell ref="B31:C31"/>
    <mergeCell ref="B32:C32"/>
    <mergeCell ref="B33:C33"/>
    <mergeCell ref="B34:C34"/>
    <mergeCell ref="B35:C35"/>
    <mergeCell ref="B36:C36"/>
    <mergeCell ref="B28:C28"/>
    <mergeCell ref="B29:C29"/>
    <mergeCell ref="B30:C30"/>
    <mergeCell ref="B25:C25"/>
    <mergeCell ref="B26:C26"/>
    <mergeCell ref="B27:C27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22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56677</v>
      </c>
      <c r="D2" s="32">
        <v>546911.90547008498</v>
      </c>
      <c r="E2" s="32">
        <v>402963.21393931599</v>
      </c>
      <c r="F2" s="32">
        <v>143948.69153076899</v>
      </c>
      <c r="G2" s="32">
        <v>402963.21393931599</v>
      </c>
      <c r="H2" s="32">
        <v>0.26320270246638999</v>
      </c>
    </row>
    <row r="3" spans="1:8" ht="14.25" x14ac:dyDescent="0.2">
      <c r="A3" s="32">
        <v>2</v>
      </c>
      <c r="B3" s="33">
        <v>13</v>
      </c>
      <c r="C3" s="32">
        <v>19617</v>
      </c>
      <c r="D3" s="32">
        <v>108660.82529750399</v>
      </c>
      <c r="E3" s="32">
        <v>84052.126278534197</v>
      </c>
      <c r="F3" s="32">
        <v>24608.699018969801</v>
      </c>
      <c r="G3" s="32">
        <v>84052.126278534197</v>
      </c>
      <c r="H3" s="32">
        <v>0.22647259443864301</v>
      </c>
    </row>
    <row r="4" spans="1:8" ht="14.25" x14ac:dyDescent="0.2">
      <c r="A4" s="32">
        <v>3</v>
      </c>
      <c r="B4" s="33">
        <v>14</v>
      </c>
      <c r="C4" s="32">
        <v>110084</v>
      </c>
      <c r="D4" s="32">
        <v>161853.16904786299</v>
      </c>
      <c r="E4" s="32">
        <v>117657.776573504</v>
      </c>
      <c r="F4" s="32">
        <v>44195.392474359003</v>
      </c>
      <c r="G4" s="32">
        <v>117657.776573504</v>
      </c>
      <c r="H4" s="32">
        <v>0.27305855507401</v>
      </c>
    </row>
    <row r="5" spans="1:8" ht="14.25" x14ac:dyDescent="0.2">
      <c r="A5" s="32">
        <v>4</v>
      </c>
      <c r="B5" s="33">
        <v>15</v>
      </c>
      <c r="C5" s="32">
        <v>3674</v>
      </c>
      <c r="D5" s="32">
        <v>53216.827784615401</v>
      </c>
      <c r="E5" s="32">
        <v>40201.424912820497</v>
      </c>
      <c r="F5" s="32">
        <v>13015.4028717949</v>
      </c>
      <c r="G5" s="32">
        <v>40201.424912820497</v>
      </c>
      <c r="H5" s="32">
        <v>0.24457306858785599</v>
      </c>
    </row>
    <row r="6" spans="1:8" ht="14.25" x14ac:dyDescent="0.2">
      <c r="A6" s="32">
        <v>5</v>
      </c>
      <c r="B6" s="33">
        <v>16</v>
      </c>
      <c r="C6" s="32">
        <v>2497</v>
      </c>
      <c r="D6" s="32">
        <v>147068.040779487</v>
      </c>
      <c r="E6" s="32">
        <v>124629.20327265</v>
      </c>
      <c r="F6" s="32">
        <v>22438.837506837601</v>
      </c>
      <c r="G6" s="32">
        <v>124629.20327265</v>
      </c>
      <c r="H6" s="32">
        <v>0.15257453208669799</v>
      </c>
    </row>
    <row r="7" spans="1:8" ht="14.25" x14ac:dyDescent="0.2">
      <c r="A7" s="32">
        <v>6</v>
      </c>
      <c r="B7" s="33">
        <v>17</v>
      </c>
      <c r="C7" s="32">
        <v>21466</v>
      </c>
      <c r="D7" s="32">
        <v>269031.55819658103</v>
      </c>
      <c r="E7" s="32">
        <v>196000.891228205</v>
      </c>
      <c r="F7" s="32">
        <v>73030.666968376099</v>
      </c>
      <c r="G7" s="32">
        <v>196000.891228205</v>
      </c>
      <c r="H7" s="32">
        <v>0.27145762176722998</v>
      </c>
    </row>
    <row r="8" spans="1:8" ht="14.25" x14ac:dyDescent="0.2">
      <c r="A8" s="32">
        <v>7</v>
      </c>
      <c r="B8" s="33">
        <v>18</v>
      </c>
      <c r="C8" s="32">
        <v>54443</v>
      </c>
      <c r="D8" s="32">
        <v>154316.788975214</v>
      </c>
      <c r="E8" s="32">
        <v>123231.170609402</v>
      </c>
      <c r="F8" s="32">
        <v>31085.618365811999</v>
      </c>
      <c r="G8" s="32">
        <v>123231.170609402</v>
      </c>
      <c r="H8" s="32">
        <v>0.20144028768512601</v>
      </c>
    </row>
    <row r="9" spans="1:8" ht="14.25" x14ac:dyDescent="0.2">
      <c r="A9" s="32">
        <v>8</v>
      </c>
      <c r="B9" s="33">
        <v>19</v>
      </c>
      <c r="C9" s="32">
        <v>15355</v>
      </c>
      <c r="D9" s="32">
        <v>111345.45239658099</v>
      </c>
      <c r="E9" s="32">
        <v>86360.134716239307</v>
      </c>
      <c r="F9" s="32">
        <v>24985.317680341901</v>
      </c>
      <c r="G9" s="32">
        <v>86360.134716239307</v>
      </c>
      <c r="H9" s="32">
        <v>0.224394594862763</v>
      </c>
    </row>
    <row r="10" spans="1:8" ht="14.25" x14ac:dyDescent="0.2">
      <c r="A10" s="32">
        <v>9</v>
      </c>
      <c r="B10" s="33">
        <v>21</v>
      </c>
      <c r="C10" s="32">
        <v>201489</v>
      </c>
      <c r="D10" s="32">
        <v>832893.15446068405</v>
      </c>
      <c r="E10" s="32">
        <v>788073.51099572598</v>
      </c>
      <c r="F10" s="32">
        <v>44819.643464957298</v>
      </c>
      <c r="G10" s="32">
        <v>788073.51099572598</v>
      </c>
      <c r="H10" s="35">
        <v>5.3811996442663698E-2</v>
      </c>
    </row>
    <row r="11" spans="1:8" ht="14.25" x14ac:dyDescent="0.2">
      <c r="A11" s="32">
        <v>10</v>
      </c>
      <c r="B11" s="33">
        <v>22</v>
      </c>
      <c r="C11" s="32">
        <v>57989</v>
      </c>
      <c r="D11" s="32">
        <v>568240.45771709399</v>
      </c>
      <c r="E11" s="32">
        <v>509413.19394188002</v>
      </c>
      <c r="F11" s="32">
        <v>58827.263775213702</v>
      </c>
      <c r="G11" s="32">
        <v>509413.19394188002</v>
      </c>
      <c r="H11" s="32">
        <v>0.103525299855544</v>
      </c>
    </row>
    <row r="12" spans="1:8" ht="14.25" x14ac:dyDescent="0.2">
      <c r="A12" s="32">
        <v>11</v>
      </c>
      <c r="B12" s="33">
        <v>23</v>
      </c>
      <c r="C12" s="32">
        <v>238692.43299999999</v>
      </c>
      <c r="D12" s="32">
        <v>1643348.1014240601</v>
      </c>
      <c r="E12" s="32">
        <v>1382527.7315388699</v>
      </c>
      <c r="F12" s="32">
        <v>260820.36988519001</v>
      </c>
      <c r="G12" s="32">
        <v>1382527.7315388699</v>
      </c>
      <c r="H12" s="32">
        <v>0.158712794726311</v>
      </c>
    </row>
    <row r="13" spans="1:8" ht="14.25" x14ac:dyDescent="0.2">
      <c r="A13" s="32">
        <v>12</v>
      </c>
      <c r="B13" s="33">
        <v>24</v>
      </c>
      <c r="C13" s="32">
        <v>18047.633999999998</v>
      </c>
      <c r="D13" s="32">
        <v>423768.99062820501</v>
      </c>
      <c r="E13" s="32">
        <v>389451.46736923099</v>
      </c>
      <c r="F13" s="32">
        <v>34317.523258974397</v>
      </c>
      <c r="G13" s="32">
        <v>389451.46736923099</v>
      </c>
      <c r="H13" s="32">
        <v>8.0981676380098594E-2</v>
      </c>
    </row>
    <row r="14" spans="1:8" ht="14.25" x14ac:dyDescent="0.2">
      <c r="A14" s="32">
        <v>13</v>
      </c>
      <c r="B14" s="33">
        <v>25</v>
      </c>
      <c r="C14" s="32">
        <v>79125</v>
      </c>
      <c r="D14" s="32">
        <v>815766.10010000004</v>
      </c>
      <c r="E14" s="32">
        <v>728780.16319999995</v>
      </c>
      <c r="F14" s="32">
        <v>86985.936900000001</v>
      </c>
      <c r="G14" s="32">
        <v>728780.16319999995</v>
      </c>
      <c r="H14" s="32">
        <v>0.106630977788041</v>
      </c>
    </row>
    <row r="15" spans="1:8" ht="14.25" x14ac:dyDescent="0.2">
      <c r="A15" s="32">
        <v>14</v>
      </c>
      <c r="B15" s="33">
        <v>26</v>
      </c>
      <c r="C15" s="32">
        <v>65844</v>
      </c>
      <c r="D15" s="32">
        <v>338733.06175398198</v>
      </c>
      <c r="E15" s="32">
        <v>292447.12976548698</v>
      </c>
      <c r="F15" s="32">
        <v>46285.931988495598</v>
      </c>
      <c r="G15" s="32">
        <v>292447.12976548698</v>
      </c>
      <c r="H15" s="32">
        <v>0.136644270118848</v>
      </c>
    </row>
    <row r="16" spans="1:8" ht="14.25" x14ac:dyDescent="0.2">
      <c r="A16" s="32">
        <v>15</v>
      </c>
      <c r="B16" s="33">
        <v>27</v>
      </c>
      <c r="C16" s="32">
        <v>208483.01500000001</v>
      </c>
      <c r="D16" s="32">
        <v>1370958.7342000001</v>
      </c>
      <c r="E16" s="32">
        <v>1246689.0001999999</v>
      </c>
      <c r="F16" s="32">
        <v>124269.734</v>
      </c>
      <c r="G16" s="32">
        <v>1246689.0001999999</v>
      </c>
      <c r="H16" s="32">
        <v>9.0644401541754294E-2</v>
      </c>
    </row>
    <row r="17" spans="1:8" ht="14.25" x14ac:dyDescent="0.2">
      <c r="A17" s="32">
        <v>16</v>
      </c>
      <c r="B17" s="33">
        <v>29</v>
      </c>
      <c r="C17" s="32">
        <v>201517</v>
      </c>
      <c r="D17" s="32">
        <v>2626652.2881051302</v>
      </c>
      <c r="E17" s="32">
        <v>2372967.8362350399</v>
      </c>
      <c r="F17" s="32">
        <v>253684.451870085</v>
      </c>
      <c r="G17" s="32">
        <v>2372967.8362350399</v>
      </c>
      <c r="H17" s="32">
        <v>9.6580903768231099E-2</v>
      </c>
    </row>
    <row r="18" spans="1:8" ht="14.25" x14ac:dyDescent="0.2">
      <c r="A18" s="32">
        <v>17</v>
      </c>
      <c r="B18" s="33">
        <v>31</v>
      </c>
      <c r="C18" s="32">
        <v>28462.886999999999</v>
      </c>
      <c r="D18" s="32">
        <v>231144.46180398599</v>
      </c>
      <c r="E18" s="32">
        <v>189524.25386225001</v>
      </c>
      <c r="F18" s="32">
        <v>41620.207941735702</v>
      </c>
      <c r="G18" s="32">
        <v>189524.25386225001</v>
      </c>
      <c r="H18" s="32">
        <v>0.18006145428234499</v>
      </c>
    </row>
    <row r="19" spans="1:8" ht="14.25" x14ac:dyDescent="0.2">
      <c r="A19" s="32">
        <v>18</v>
      </c>
      <c r="B19" s="33">
        <v>32</v>
      </c>
      <c r="C19" s="32">
        <v>16928.988000000001</v>
      </c>
      <c r="D19" s="32">
        <v>226590.45612266101</v>
      </c>
      <c r="E19" s="32">
        <v>207378.070027982</v>
      </c>
      <c r="F19" s="32">
        <v>19212.386094678801</v>
      </c>
      <c r="G19" s="32">
        <v>207378.070027982</v>
      </c>
      <c r="H19" s="32">
        <v>8.4789034910978403E-2</v>
      </c>
    </row>
    <row r="20" spans="1:8" ht="14.25" x14ac:dyDescent="0.2">
      <c r="A20" s="32">
        <v>19</v>
      </c>
      <c r="B20" s="33">
        <v>33</v>
      </c>
      <c r="C20" s="32">
        <v>60106.27</v>
      </c>
      <c r="D20" s="32">
        <v>666565.40804750798</v>
      </c>
      <c r="E20" s="32">
        <v>547312.055978333</v>
      </c>
      <c r="F20" s="32">
        <v>119253.352069174</v>
      </c>
      <c r="G20" s="32">
        <v>547312.055978333</v>
      </c>
      <c r="H20" s="32">
        <v>0.178907201948102</v>
      </c>
    </row>
    <row r="21" spans="1:8" ht="14.25" x14ac:dyDescent="0.2">
      <c r="A21" s="32">
        <v>20</v>
      </c>
      <c r="B21" s="33">
        <v>34</v>
      </c>
      <c r="C21" s="32">
        <v>41210.752999999997</v>
      </c>
      <c r="D21" s="32">
        <v>209610.840255911</v>
      </c>
      <c r="E21" s="32">
        <v>149200.383901402</v>
      </c>
      <c r="F21" s="32">
        <v>60410.456354509399</v>
      </c>
      <c r="G21" s="32">
        <v>149200.383901402</v>
      </c>
      <c r="H21" s="32">
        <v>0.28820292061591402</v>
      </c>
    </row>
    <row r="22" spans="1:8" ht="14.25" x14ac:dyDescent="0.2">
      <c r="A22" s="32">
        <v>21</v>
      </c>
      <c r="B22" s="33">
        <v>35</v>
      </c>
      <c r="C22" s="32">
        <v>31686.545999999998</v>
      </c>
      <c r="D22" s="32">
        <v>809936.75782831898</v>
      </c>
      <c r="E22" s="32">
        <v>789409.38808849605</v>
      </c>
      <c r="F22" s="32">
        <v>20527.369739823</v>
      </c>
      <c r="G22" s="32">
        <v>789409.38808849605</v>
      </c>
      <c r="H22" s="32">
        <v>2.5344410586899398E-2</v>
      </c>
    </row>
    <row r="23" spans="1:8" ht="14.25" x14ac:dyDescent="0.2">
      <c r="A23" s="32">
        <v>22</v>
      </c>
      <c r="B23" s="33">
        <v>36</v>
      </c>
      <c r="C23" s="32">
        <v>126946.291</v>
      </c>
      <c r="D23" s="32">
        <v>638850.70243274304</v>
      </c>
      <c r="E23" s="32">
        <v>548122.13994142995</v>
      </c>
      <c r="F23" s="32">
        <v>90728.562491313103</v>
      </c>
      <c r="G23" s="32">
        <v>548122.13994142995</v>
      </c>
      <c r="H23" s="32">
        <v>0.14201841235490301</v>
      </c>
    </row>
    <row r="24" spans="1:8" ht="14.25" x14ac:dyDescent="0.2">
      <c r="A24" s="32">
        <v>23</v>
      </c>
      <c r="B24" s="33">
        <v>37</v>
      </c>
      <c r="C24" s="32">
        <v>124939.713</v>
      </c>
      <c r="D24" s="32">
        <v>1021279.99720088</v>
      </c>
      <c r="E24" s="32">
        <v>880698.94008898397</v>
      </c>
      <c r="F24" s="32">
        <v>140581.057111901</v>
      </c>
      <c r="G24" s="32">
        <v>880698.94008898397</v>
      </c>
      <c r="H24" s="32">
        <v>0.13765182662659101</v>
      </c>
    </row>
    <row r="25" spans="1:8" ht="14.25" x14ac:dyDescent="0.2">
      <c r="A25" s="32">
        <v>24</v>
      </c>
      <c r="B25" s="33">
        <v>38</v>
      </c>
      <c r="C25" s="32">
        <v>148332.50099999999</v>
      </c>
      <c r="D25" s="32">
        <v>730092.69480707997</v>
      </c>
      <c r="E25" s="32">
        <v>704500.72734601796</v>
      </c>
      <c r="F25" s="32">
        <v>25591.9674610619</v>
      </c>
      <c r="G25" s="32">
        <v>704500.72734601796</v>
      </c>
      <c r="H25" s="32">
        <v>3.5053038666308503E-2</v>
      </c>
    </row>
    <row r="26" spans="1:8" ht="14.25" x14ac:dyDescent="0.2">
      <c r="A26" s="32">
        <v>25</v>
      </c>
      <c r="B26" s="33">
        <v>39</v>
      </c>
      <c r="C26" s="32">
        <v>70086.611999999994</v>
      </c>
      <c r="D26" s="32">
        <v>103579.289292769</v>
      </c>
      <c r="E26" s="32">
        <v>76608.421166335305</v>
      </c>
      <c r="F26" s="32">
        <v>26970.868126433801</v>
      </c>
      <c r="G26" s="32">
        <v>76608.421166335305</v>
      </c>
      <c r="H26" s="32">
        <v>0.26038861929434598</v>
      </c>
    </row>
    <row r="27" spans="1:8" ht="14.25" x14ac:dyDescent="0.2">
      <c r="A27" s="32">
        <v>26</v>
      </c>
      <c r="B27" s="33">
        <v>42</v>
      </c>
      <c r="C27" s="32">
        <v>5950.1310000000003</v>
      </c>
      <c r="D27" s="32">
        <v>115498.2784</v>
      </c>
      <c r="E27" s="32">
        <v>95577.431899999996</v>
      </c>
      <c r="F27" s="32">
        <v>19920.8465</v>
      </c>
      <c r="G27" s="32">
        <v>95577.431899999996</v>
      </c>
      <c r="H27" s="32">
        <v>0.17247743235625601</v>
      </c>
    </row>
    <row r="28" spans="1:8" ht="14.25" x14ac:dyDescent="0.2">
      <c r="A28" s="32">
        <v>27</v>
      </c>
      <c r="B28" s="33">
        <v>75</v>
      </c>
      <c r="C28" s="32">
        <v>280</v>
      </c>
      <c r="D28" s="32">
        <v>157110.68376837601</v>
      </c>
      <c r="E28" s="32">
        <v>146928.262307692</v>
      </c>
      <c r="F28" s="32">
        <v>10182.4214606838</v>
      </c>
      <c r="G28" s="32">
        <v>146928.262307692</v>
      </c>
      <c r="H28" s="32">
        <v>6.4810496755875802E-2</v>
      </c>
    </row>
    <row r="29" spans="1:8" ht="14.25" x14ac:dyDescent="0.2">
      <c r="A29" s="32">
        <v>28</v>
      </c>
      <c r="B29" s="33">
        <v>76</v>
      </c>
      <c r="C29" s="32">
        <v>2422</v>
      </c>
      <c r="D29" s="32">
        <v>458081.80653247901</v>
      </c>
      <c r="E29" s="32">
        <v>433668.07281111099</v>
      </c>
      <c r="F29" s="32">
        <v>24413.733721367498</v>
      </c>
      <c r="G29" s="32">
        <v>433668.07281111099</v>
      </c>
      <c r="H29" s="32">
        <v>5.3295575971835797E-2</v>
      </c>
    </row>
    <row r="30" spans="1:8" ht="14.25" x14ac:dyDescent="0.2">
      <c r="A30" s="32">
        <v>29</v>
      </c>
      <c r="B30" s="33">
        <v>99</v>
      </c>
      <c r="C30" s="32">
        <v>20</v>
      </c>
      <c r="D30" s="32">
        <v>30049.8803418803</v>
      </c>
      <c r="E30" s="32">
        <v>28015.199743589699</v>
      </c>
      <c r="F30" s="32">
        <v>2034.6805982906001</v>
      </c>
      <c r="G30" s="32">
        <v>28015.199743589699</v>
      </c>
      <c r="H30" s="32">
        <v>6.7710106500985801E-2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55</v>
      </c>
      <c r="D32" s="38">
        <v>79667.570000000007</v>
      </c>
      <c r="E32" s="38">
        <v>75199.63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102</v>
      </c>
      <c r="D33" s="38">
        <v>223723.51</v>
      </c>
      <c r="E33" s="38">
        <v>236528.12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223</v>
      </c>
      <c r="D34" s="38">
        <v>497353.72</v>
      </c>
      <c r="E34" s="38">
        <v>530045.79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153</v>
      </c>
      <c r="D35" s="38">
        <v>247497.89</v>
      </c>
      <c r="E35" s="38">
        <v>290514.06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2</v>
      </c>
      <c r="D36" s="38">
        <v>0.02</v>
      </c>
      <c r="E36" s="38">
        <v>0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65</v>
      </c>
      <c r="D37" s="38">
        <v>100361.93</v>
      </c>
      <c r="E37" s="38">
        <v>116004.4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46</v>
      </c>
      <c r="D38" s="38">
        <v>59600.01</v>
      </c>
      <c r="E38" s="38">
        <v>51691.29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2015-07-15T05:34:50Z</dcterms:modified>
</cp:coreProperties>
</file>