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<sst xmlns="http://schemas.openxmlformats.org/spreadsheetml/2006/main" count="117" uniqueCount="74">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</sst>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17740127.633299999</v>
      </c>
      <c r="F3" s="25">
        <f>RA!I7</f>
        <v>1971266.1601</v>
      </c>
      <c r="G3" s="16">
        <f>SUM(G4:G40)</f>
        <v>15768861.473199999</v>
      </c>
      <c r="H3" s="27">
        <f>RA!J7</f>
        <v>11.1119051725408</v>
      </c>
      <c r="I3" s="20">
        <f>SUM(I4:I40)</f>
        <v>17740132.356391456</v>
      </c>
      <c r="J3" s="21">
        <f>SUM(J4:J40)</f>
        <v>15768861.417026242</v>
      </c>
      <c r="K3" s="22">
        <f>E3-I3</f>
        <v>-4.7230914570391178</v>
      </c>
      <c r="L3" s="22">
        <f>G3-J3</f>
        <v>5.6173756718635559E-2</v>
      </c>
    </row>
    <row r="4" spans="1:13" x14ac:dyDescent="0.15">
      <c r="A4" s="44">
        <f>RA!A8</f>
        <v>42200</v>
      </c>
      <c r="B4" s="12">
        <v>12</v>
      </c>
      <c r="C4" s="41" t="s">
        <v>6</v>
      </c>
      <c r="D4" s="41"/>
      <c r="E4" s="15">
        <f>VLOOKUP(C4,RA!B8:D36,3,0)</f>
        <v>576358.27819999994</v>
      </c>
      <c r="F4" s="25">
        <f>VLOOKUP(C4,RA!B8:I39,8,0)</f>
        <v>160361.76620000001</v>
      </c>
      <c r="G4" s="16">
        <f t="shared" ref="G4:G40" si="0">E4-F4</f>
        <v>415996.51199999993</v>
      </c>
      <c r="H4" s="27">
        <f>RA!J8</f>
        <v>27.823278031300099</v>
      </c>
      <c r="I4" s="20">
        <f>VLOOKUP(B4,RMS!B:D,3,FALSE)</f>
        <v>576359.26249658095</v>
      </c>
      <c r="J4" s="21">
        <f>VLOOKUP(B4,RMS!B:E,4,FALSE)</f>
        <v>415996.52324017102</v>
      </c>
      <c r="K4" s="22">
        <f t="shared" ref="K4:K40" si="1">E4-I4</f>
        <v>-0.98429658100940287</v>
      </c>
      <c r="L4" s="22">
        <f t="shared" ref="L4:L40" si="2">G4-J4</f>
        <v>-1.1240171093959361E-2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208086.9479</v>
      </c>
      <c r="F5" s="25">
        <f>VLOOKUP(C5,RA!B9:I40,8,0)</f>
        <v>25790.049500000001</v>
      </c>
      <c r="G5" s="16">
        <f t="shared" si="0"/>
        <v>182296.89840000001</v>
      </c>
      <c r="H5" s="27">
        <f>RA!J9</f>
        <v>12.3938813848113</v>
      </c>
      <c r="I5" s="20">
        <f>VLOOKUP(B5,RMS!B:D,3,FALSE)</f>
        <v>208086.99603282701</v>
      </c>
      <c r="J5" s="21">
        <f>VLOOKUP(B5,RMS!B:E,4,FALSE)</f>
        <v>182296.87750325201</v>
      </c>
      <c r="K5" s="22">
        <f t="shared" si="1"/>
        <v>-4.8132827010704204E-2</v>
      </c>
      <c r="L5" s="22">
        <f t="shared" si="2"/>
        <v>2.0896747999358922E-2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175602.9498</v>
      </c>
      <c r="F6" s="25">
        <f>VLOOKUP(C6,RA!B10:I41,8,0)</f>
        <v>48946.747000000003</v>
      </c>
      <c r="G6" s="16">
        <f t="shared" si="0"/>
        <v>126656.2028</v>
      </c>
      <c r="H6" s="27">
        <f>RA!J10</f>
        <v>27.873533477511099</v>
      </c>
      <c r="I6" s="20">
        <f>VLOOKUP(B6,RMS!B:D,3,FALSE)</f>
        <v>175605.26823247899</v>
      </c>
      <c r="J6" s="21">
        <f>VLOOKUP(B6,RMS!B:E,4,FALSE)</f>
        <v>126656.203066667</v>
      </c>
      <c r="K6" s="22">
        <f>E6-I6</f>
        <v>-2.3184324789908715</v>
      </c>
      <c r="L6" s="22">
        <f t="shared" si="2"/>
        <v>-2.6666700432542711E-4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52366.7376</v>
      </c>
      <c r="F7" s="25">
        <f>VLOOKUP(C7,RA!B11:I42,8,0)</f>
        <v>13311.880800000001</v>
      </c>
      <c r="G7" s="16">
        <f t="shared" si="0"/>
        <v>39054.856800000001</v>
      </c>
      <c r="H7" s="27">
        <f>RA!J11</f>
        <v>25.420489054869101</v>
      </c>
      <c r="I7" s="20">
        <f>VLOOKUP(B7,RMS!B:D,3,FALSE)</f>
        <v>52366.794777777803</v>
      </c>
      <c r="J7" s="21">
        <f>VLOOKUP(B7,RMS!B:E,4,FALSE)</f>
        <v>39054.856247863201</v>
      </c>
      <c r="K7" s="22">
        <f t="shared" si="1"/>
        <v>-5.7177777802280616E-2</v>
      </c>
      <c r="L7" s="22">
        <f t="shared" si="2"/>
        <v>5.5213680025190115E-4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140288.6152</v>
      </c>
      <c r="F8" s="25">
        <f>VLOOKUP(C8,RA!B12:I43,8,0)</f>
        <v>18075.961800000001</v>
      </c>
      <c r="G8" s="16">
        <f t="shared" si="0"/>
        <v>122212.6534</v>
      </c>
      <c r="H8" s="27">
        <f>RA!J12</f>
        <v>12.8848387121295</v>
      </c>
      <c r="I8" s="20">
        <f>VLOOKUP(B8,RMS!B:D,3,FALSE)</f>
        <v>140288.63129743599</v>
      </c>
      <c r="J8" s="21">
        <f>VLOOKUP(B8,RMS!B:E,4,FALSE)</f>
        <v>122212.653471795</v>
      </c>
      <c r="K8" s="22">
        <f t="shared" si="1"/>
        <v>-1.6097435989649966E-2</v>
      </c>
      <c r="L8" s="22">
        <f t="shared" si="2"/>
        <v>-7.1795002440921962E-5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281415.6863</v>
      </c>
      <c r="F9" s="25">
        <f>VLOOKUP(C9,RA!B13:I44,8,0)</f>
        <v>86782.833799999993</v>
      </c>
      <c r="G9" s="16">
        <f t="shared" si="0"/>
        <v>194632.85250000001</v>
      </c>
      <c r="H9" s="27">
        <f>RA!J13</f>
        <v>30.837951835949202</v>
      </c>
      <c r="I9" s="20">
        <f>VLOOKUP(B9,RMS!B:D,3,FALSE)</f>
        <v>281416.01911453001</v>
      </c>
      <c r="J9" s="21">
        <f>VLOOKUP(B9,RMS!B:E,4,FALSE)</f>
        <v>194632.851870085</v>
      </c>
      <c r="K9" s="22">
        <f t="shared" si="1"/>
        <v>-0.33281453000381589</v>
      </c>
      <c r="L9" s="22">
        <f t="shared" si="2"/>
        <v>6.2991501181386411E-4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159965.36780000001</v>
      </c>
      <c r="F10" s="25">
        <f>VLOOKUP(C10,RA!B14:I45,8,0)</f>
        <v>30790.021400000001</v>
      </c>
      <c r="G10" s="16">
        <f t="shared" si="0"/>
        <v>129175.34640000001</v>
      </c>
      <c r="H10" s="27">
        <f>RA!J14</f>
        <v>19.247929613424699</v>
      </c>
      <c r="I10" s="20">
        <f>VLOOKUP(B10,RMS!B:D,3,FALSE)</f>
        <v>159965.365092308</v>
      </c>
      <c r="J10" s="21">
        <f>VLOOKUP(B10,RMS!B:E,4,FALSE)</f>
        <v>129175.34168119699</v>
      </c>
      <c r="K10" s="22">
        <f t="shared" si="1"/>
        <v>2.7076920086983591E-3</v>
      </c>
      <c r="L10" s="22">
        <f t="shared" si="2"/>
        <v>4.7188030148390681E-3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108530.2029</v>
      </c>
      <c r="F11" s="25">
        <f>VLOOKUP(C11,RA!B15:I46,8,0)</f>
        <v>30136.194299999999</v>
      </c>
      <c r="G11" s="16">
        <f t="shared" si="0"/>
        <v>78394.008600000001</v>
      </c>
      <c r="H11" s="27">
        <f>RA!J15</f>
        <v>27.767564691432099</v>
      </c>
      <c r="I11" s="20">
        <f>VLOOKUP(B11,RMS!B:D,3,FALSE)</f>
        <v>108530.30360512801</v>
      </c>
      <c r="J11" s="21">
        <f>VLOOKUP(B11,RMS!B:E,4,FALSE)</f>
        <v>78394.007814529905</v>
      </c>
      <c r="K11" s="22">
        <f t="shared" si="1"/>
        <v>-0.10070512800302822</v>
      </c>
      <c r="L11" s="22">
        <f t="shared" si="2"/>
        <v>7.8547009616158903E-4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856956.41260000004</v>
      </c>
      <c r="F12" s="25">
        <f>VLOOKUP(C12,RA!B16:I47,8,0)</f>
        <v>49380.779300000002</v>
      </c>
      <c r="G12" s="16">
        <f t="shared" si="0"/>
        <v>807575.63329999999</v>
      </c>
      <c r="H12" s="27">
        <f>RA!J16</f>
        <v>5.7623443355980104</v>
      </c>
      <c r="I12" s="20">
        <f>VLOOKUP(B12,RMS!B:D,3,FALSE)</f>
        <v>856955.70539401704</v>
      </c>
      <c r="J12" s="21">
        <f>VLOOKUP(B12,RMS!B:E,4,FALSE)</f>
        <v>807575.63396239304</v>
      </c>
      <c r="K12" s="22">
        <f t="shared" si="1"/>
        <v>0.70720598299521953</v>
      </c>
      <c r="L12" s="22">
        <f t="shared" si="2"/>
        <v>-6.6239305306226015E-4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508954.24939999997</v>
      </c>
      <c r="F13" s="25">
        <f>VLOOKUP(C13,RA!B17:I48,8,0)</f>
        <v>74418.501699999993</v>
      </c>
      <c r="G13" s="16">
        <f t="shared" si="0"/>
        <v>434535.74769999995</v>
      </c>
      <c r="H13" s="27">
        <f>RA!J17</f>
        <v>14.621845045548</v>
      </c>
      <c r="I13" s="20">
        <f>VLOOKUP(B13,RMS!B:D,3,FALSE)</f>
        <v>508954.05216837599</v>
      </c>
      <c r="J13" s="21">
        <f>VLOOKUP(B13,RMS!B:E,4,FALSE)</f>
        <v>434535.74565897399</v>
      </c>
      <c r="K13" s="22">
        <f t="shared" si="1"/>
        <v>0.19723162398440763</v>
      </c>
      <c r="L13" s="22">
        <f t="shared" si="2"/>
        <v>2.0410259603522718E-3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1789327.7812000001</v>
      </c>
      <c r="F14" s="25">
        <f>VLOOKUP(C14,RA!B18:I49,8,0)</f>
        <v>315241.70880000002</v>
      </c>
      <c r="G14" s="16">
        <f t="shared" si="0"/>
        <v>1474086.0723999999</v>
      </c>
      <c r="H14" s="27">
        <f>RA!J18</f>
        <v>17.6178848901896</v>
      </c>
      <c r="I14" s="20">
        <f>VLOOKUP(B14,RMS!B:D,3,FALSE)</f>
        <v>1789327.17849514</v>
      </c>
      <c r="J14" s="21">
        <f>VLOOKUP(B14,RMS!B:E,4,FALSE)</f>
        <v>1474086.05910006</v>
      </c>
      <c r="K14" s="22">
        <f t="shared" si="1"/>
        <v>0.6027048600371927</v>
      </c>
      <c r="L14" s="22">
        <f t="shared" si="2"/>
        <v>1.329993992112577E-2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502671.92119999998</v>
      </c>
      <c r="F15" s="25">
        <f>VLOOKUP(C15,RA!B19:I50,8,0)</f>
        <v>45913.934800000003</v>
      </c>
      <c r="G15" s="16">
        <f t="shared" si="0"/>
        <v>456757.98639999999</v>
      </c>
      <c r="H15" s="27">
        <f>RA!J19</f>
        <v>9.1339764294755703</v>
      </c>
      <c r="I15" s="20">
        <f>VLOOKUP(B15,RMS!B:D,3,FALSE)</f>
        <v>502671.93139401701</v>
      </c>
      <c r="J15" s="21">
        <f>VLOOKUP(B15,RMS!B:E,4,FALSE)</f>
        <v>456757.98601965798</v>
      </c>
      <c r="K15" s="22">
        <f t="shared" si="1"/>
        <v>-1.0194017027970403E-2</v>
      </c>
      <c r="L15" s="22">
        <f t="shared" si="2"/>
        <v>3.8034201133996248E-4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895365.24300000002</v>
      </c>
      <c r="F16" s="25">
        <f>VLOOKUP(C16,RA!B20:I51,8,0)</f>
        <v>97460.748200000002</v>
      </c>
      <c r="G16" s="16">
        <f t="shared" si="0"/>
        <v>797904.49479999999</v>
      </c>
      <c r="H16" s="27">
        <f>RA!J20</f>
        <v>10.8850269721716</v>
      </c>
      <c r="I16" s="20">
        <f>VLOOKUP(B16,RMS!B:D,3,FALSE)</f>
        <v>895365.48600683804</v>
      </c>
      <c r="J16" s="21">
        <f>VLOOKUP(B16,RMS!B:E,4,FALSE)</f>
        <v>797904.49478119705</v>
      </c>
      <c r="K16" s="22">
        <f t="shared" si="1"/>
        <v>-0.24300683801993728</v>
      </c>
      <c r="L16" s="22">
        <f t="shared" si="2"/>
        <v>1.8802937120199203E-5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322840.4754</v>
      </c>
      <c r="F17" s="25">
        <f>VLOOKUP(C17,RA!B21:I52,8,0)</f>
        <v>50473.656300000002</v>
      </c>
      <c r="G17" s="16">
        <f t="shared" si="0"/>
        <v>272366.81909999996</v>
      </c>
      <c r="H17" s="27">
        <f>RA!J21</f>
        <v>15.6342404828462</v>
      </c>
      <c r="I17" s="20">
        <f>VLOOKUP(B17,RMS!B:D,3,FALSE)</f>
        <v>322840.35700287402</v>
      </c>
      <c r="J17" s="21">
        <f>VLOOKUP(B17,RMS!B:E,4,FALSE)</f>
        <v>272366.81900215597</v>
      </c>
      <c r="K17" s="22">
        <f t="shared" si="1"/>
        <v>0.11839712597429752</v>
      </c>
      <c r="L17" s="22">
        <f t="shared" si="2"/>
        <v>9.7843992989510298E-5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1441644.0732</v>
      </c>
      <c r="F18" s="25">
        <f>VLOOKUP(C18,RA!B22:I53,8,0)</f>
        <v>135841.55220000001</v>
      </c>
      <c r="G18" s="16">
        <f t="shared" si="0"/>
        <v>1305802.5209999999</v>
      </c>
      <c r="H18" s="27">
        <f>RA!J22</f>
        <v>9.4226830828273798</v>
      </c>
      <c r="I18" s="20">
        <f>VLOOKUP(B18,RMS!B:D,3,FALSE)</f>
        <v>1441645.68053333</v>
      </c>
      <c r="J18" s="21">
        <f>VLOOKUP(B18,RMS!B:E,4,FALSE)</f>
        <v>1305802.5204</v>
      </c>
      <c r="K18" s="22">
        <f t="shared" si="1"/>
        <v>-1.6073333299718797</v>
      </c>
      <c r="L18" s="22">
        <f t="shared" si="2"/>
        <v>5.9999991208314896E-4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2840733.0025999998</v>
      </c>
      <c r="F19" s="25">
        <f>VLOOKUP(C19,RA!B23:I54,8,0)</f>
        <v>300399.77140000003</v>
      </c>
      <c r="G19" s="16">
        <f t="shared" si="0"/>
        <v>2540333.2311999998</v>
      </c>
      <c r="H19" s="27">
        <f>RA!J23</f>
        <v>10.5747274075056</v>
      </c>
      <c r="I19" s="20">
        <f>VLOOKUP(B19,RMS!B:D,3,FALSE)</f>
        <v>2840734.0045128199</v>
      </c>
      <c r="J19" s="21">
        <f>VLOOKUP(B19,RMS!B:E,4,FALSE)</f>
        <v>2540333.2725854702</v>
      </c>
      <c r="K19" s="22">
        <f t="shared" si="1"/>
        <v>-1.0019128201529384</v>
      </c>
      <c r="L19" s="22">
        <f t="shared" si="2"/>
        <v>-4.1385470423847437E-2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255087.13870000001</v>
      </c>
      <c r="F20" s="25">
        <f>VLOOKUP(C20,RA!B24:I55,8,0)</f>
        <v>44102.379200000003</v>
      </c>
      <c r="G20" s="16">
        <f t="shared" si="0"/>
        <v>210984.75950000001</v>
      </c>
      <c r="H20" s="27">
        <f>RA!J24</f>
        <v>17.2891426140725</v>
      </c>
      <c r="I20" s="20">
        <f>VLOOKUP(B20,RMS!B:D,3,FALSE)</f>
        <v>255087.155296029</v>
      </c>
      <c r="J20" s="21">
        <f>VLOOKUP(B20,RMS!B:E,4,FALSE)</f>
        <v>210984.75086761199</v>
      </c>
      <c r="K20" s="22">
        <f t="shared" si="1"/>
        <v>-1.6596028988715261E-2</v>
      </c>
      <c r="L20" s="22">
        <f t="shared" si="2"/>
        <v>8.6323880241252482E-3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242676.67300000001</v>
      </c>
      <c r="F21" s="25">
        <f>VLOOKUP(C21,RA!B25:I56,8,0)</f>
        <v>21031.416000000001</v>
      </c>
      <c r="G21" s="16">
        <f t="shared" si="0"/>
        <v>221645.25700000001</v>
      </c>
      <c r="H21" s="27">
        <f>RA!J25</f>
        <v>8.6664349481995799</v>
      </c>
      <c r="I21" s="20">
        <f>VLOOKUP(B21,RMS!B:D,3,FALSE)</f>
        <v>242676.67088814799</v>
      </c>
      <c r="J21" s="21">
        <f>VLOOKUP(B21,RMS!B:E,4,FALSE)</f>
        <v>221645.26052109999</v>
      </c>
      <c r="K21" s="22">
        <f t="shared" si="1"/>
        <v>2.111852023517713E-3</v>
      </c>
      <c r="L21" s="22">
        <f t="shared" si="2"/>
        <v>-3.5210999776609242E-3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686106.16680000001</v>
      </c>
      <c r="F22" s="25">
        <f>VLOOKUP(C22,RA!B26:I57,8,0)</f>
        <v>77746.328999999998</v>
      </c>
      <c r="G22" s="16">
        <f t="shared" si="0"/>
        <v>608359.83779999998</v>
      </c>
      <c r="H22" s="27">
        <f>RA!J26</f>
        <v>11.3315304193532</v>
      </c>
      <c r="I22" s="20">
        <f>VLOOKUP(B22,RMS!B:D,3,FALSE)</f>
        <v>686105.90451807703</v>
      </c>
      <c r="J22" s="21">
        <f>VLOOKUP(B22,RMS!B:E,4,FALSE)</f>
        <v>608359.77988476295</v>
      </c>
      <c r="K22" s="22">
        <f t="shared" si="1"/>
        <v>0.26228192297276109</v>
      </c>
      <c r="L22" s="22">
        <f t="shared" si="2"/>
        <v>5.7915237033739686E-2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233698.80420000001</v>
      </c>
      <c r="F23" s="25">
        <f>VLOOKUP(C23,RA!B27:I58,8,0)</f>
        <v>65821.459099999993</v>
      </c>
      <c r="G23" s="16">
        <f t="shared" si="0"/>
        <v>167877.34510000004</v>
      </c>
      <c r="H23" s="27">
        <f>RA!J27</f>
        <v>28.165081685086399</v>
      </c>
      <c r="I23" s="20">
        <f>VLOOKUP(B23,RMS!B:D,3,FALSE)</f>
        <v>233698.764213335</v>
      </c>
      <c r="J23" s="21">
        <f>VLOOKUP(B23,RMS!B:E,4,FALSE)</f>
        <v>167877.35310805199</v>
      </c>
      <c r="K23" s="22">
        <f t="shared" si="1"/>
        <v>3.9986665011383593E-2</v>
      </c>
      <c r="L23" s="22">
        <f t="shared" si="2"/>
        <v>-8.0080519546754658E-3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848216.44559999998</v>
      </c>
      <c r="F24" s="25">
        <f>VLOOKUP(C24,RA!B28:I59,8,0)</f>
        <v>18497.8796</v>
      </c>
      <c r="G24" s="16">
        <f t="shared" si="0"/>
        <v>829718.56599999999</v>
      </c>
      <c r="H24" s="27">
        <f>RA!J28</f>
        <v>2.1807970944155901</v>
      </c>
      <c r="I24" s="20">
        <f>VLOOKUP(B24,RMS!B:D,3,FALSE)</f>
        <v>848216.44280265504</v>
      </c>
      <c r="J24" s="21">
        <f>VLOOKUP(B24,RMS!B:E,4,FALSE)</f>
        <v>829718.55057079601</v>
      </c>
      <c r="K24" s="22">
        <f t="shared" si="1"/>
        <v>2.7973449323326349E-3</v>
      </c>
      <c r="L24" s="22">
        <f t="shared" si="2"/>
        <v>1.5429203980602324E-2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645129.3713</v>
      </c>
      <c r="F25" s="25">
        <f>VLOOKUP(C25,RA!B29:I60,8,0)</f>
        <v>84098.991999999998</v>
      </c>
      <c r="G25" s="16">
        <f t="shared" si="0"/>
        <v>561030.37930000003</v>
      </c>
      <c r="H25" s="27">
        <f>RA!J29</f>
        <v>13.0359887088278</v>
      </c>
      <c r="I25" s="20">
        <f>VLOOKUP(B25,RMS!B:D,3,FALSE)</f>
        <v>645129.36943008797</v>
      </c>
      <c r="J25" s="21">
        <f>VLOOKUP(B25,RMS!B:E,4,FALSE)</f>
        <v>561030.38222467399</v>
      </c>
      <c r="K25" s="22">
        <f t="shared" si="1"/>
        <v>1.869912026450038E-3</v>
      </c>
      <c r="L25" s="22">
        <f t="shared" si="2"/>
        <v>-2.9246739577502012E-3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1044551.8094</v>
      </c>
      <c r="F26" s="25">
        <f>VLOOKUP(C26,RA!B30:I61,8,0)</f>
        <v>141366.65109999999</v>
      </c>
      <c r="G26" s="16">
        <f t="shared" si="0"/>
        <v>903185.15830000001</v>
      </c>
      <c r="H26" s="27">
        <f>RA!J30</f>
        <v>13.5337136777545</v>
      </c>
      <c r="I26" s="20">
        <f>VLOOKUP(B26,RMS!B:D,3,FALSE)</f>
        <v>1044551.83975841</v>
      </c>
      <c r="J26" s="21">
        <f>VLOOKUP(B26,RMS!B:E,4,FALSE)</f>
        <v>903185.14315629902</v>
      </c>
      <c r="K26" s="22">
        <f t="shared" si="1"/>
        <v>-3.0358409974724054E-2</v>
      </c>
      <c r="L26" s="22">
        <f t="shared" si="2"/>
        <v>1.5143700991757214E-2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787629.80819999997</v>
      </c>
      <c r="F27" s="25">
        <f>VLOOKUP(C27,RA!B31:I62,8,0)</f>
        <v>28661.523499999999</v>
      </c>
      <c r="G27" s="16">
        <f t="shared" si="0"/>
        <v>758968.28469999996</v>
      </c>
      <c r="H27" s="27">
        <f>RA!J31</f>
        <v>3.6389587089779201</v>
      </c>
      <c r="I27" s="20">
        <f>VLOOKUP(B27,RMS!B:D,3,FALSE)</f>
        <v>787629.74289822998</v>
      </c>
      <c r="J27" s="21">
        <f>VLOOKUP(B27,RMS!B:E,4,FALSE)</f>
        <v>758968.302388496</v>
      </c>
      <c r="K27" s="22">
        <f t="shared" si="1"/>
        <v>6.5301769995130599E-2</v>
      </c>
      <c r="L27" s="22">
        <f t="shared" si="2"/>
        <v>-1.768849603831768E-2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123893.10649999999</v>
      </c>
      <c r="F28" s="25">
        <f>VLOOKUP(C28,RA!B32:I63,8,0)</f>
        <v>31721.7264</v>
      </c>
      <c r="G28" s="16">
        <f t="shared" si="0"/>
        <v>92171.380099999995</v>
      </c>
      <c r="H28" s="27">
        <f>RA!J32</f>
        <v>25.604109297235201</v>
      </c>
      <c r="I28" s="20">
        <f>VLOOKUP(B28,RMS!B:D,3,FALSE)</f>
        <v>123893.07097340599</v>
      </c>
      <c r="J28" s="21">
        <f>VLOOKUP(B28,RMS!B:E,4,FALSE)</f>
        <v>92171.380630876694</v>
      </c>
      <c r="K28" s="22">
        <f t="shared" si="1"/>
        <v>3.5526594001566991E-2</v>
      </c>
      <c r="L28" s="22">
        <f t="shared" si="2"/>
        <v>-5.3087669948581606E-4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126851.62820000001</v>
      </c>
      <c r="F30" s="25">
        <f>VLOOKUP(C30,RA!B34:I66,8,0)</f>
        <v>22907.120699999999</v>
      </c>
      <c r="G30" s="16">
        <f t="shared" si="0"/>
        <v>103944.50750000001</v>
      </c>
      <c r="H30" s="27">
        <f>RA!J34</f>
        <v>0</v>
      </c>
      <c r="I30" s="20">
        <f>VLOOKUP(B30,RMS!B:D,3,FALSE)</f>
        <v>126851.6269</v>
      </c>
      <c r="J30" s="21">
        <f>VLOOKUP(B30,RMS!B:E,4,FALSE)</f>
        <v>103944.50689999999</v>
      </c>
      <c r="K30" s="22">
        <f t="shared" si="1"/>
        <v>1.3000000035390258E-3</v>
      </c>
      <c r="L30" s="22">
        <f t="shared" si="2"/>
        <v>6.0000001394655555E-4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84383.81</v>
      </c>
      <c r="F31" s="25">
        <f>VLOOKUP(C31,RA!B35:I67,8,0)</f>
        <v>2412.85</v>
      </c>
      <c r="G31" s="16">
        <f t="shared" si="0"/>
        <v>81970.959999999992</v>
      </c>
      <c r="H31" s="27">
        <f>RA!J35</f>
        <v>18.058199981385801</v>
      </c>
      <c r="I31" s="20">
        <f>VLOOKUP(B31,RMS!B:D,3,FALSE)</f>
        <v>84383.81</v>
      </c>
      <c r="J31" s="21">
        <f>VLOOKUP(B31,RMS!B:E,4,FALSE)</f>
        <v>81970.960000000006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196316.82</v>
      </c>
      <c r="F32" s="25">
        <f>VLOOKUP(C32,RA!B34:I67,8,0)</f>
        <v>-24379.91</v>
      </c>
      <c r="G32" s="16">
        <f t="shared" si="0"/>
        <v>220696.73</v>
      </c>
      <c r="H32" s="27">
        <f>RA!J35</f>
        <v>18.058199981385801</v>
      </c>
      <c r="I32" s="20">
        <f>VLOOKUP(B32,RMS!B:D,3,FALSE)</f>
        <v>196316.82</v>
      </c>
      <c r="J32" s="21">
        <f>VLOOKUP(B32,RMS!B:E,4,FALSE)</f>
        <v>220696.73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588767.64</v>
      </c>
      <c r="F33" s="25">
        <f>VLOOKUP(C33,RA!B34:I68,8,0)</f>
        <v>-23817.95</v>
      </c>
      <c r="G33" s="16">
        <f t="shared" si="0"/>
        <v>612585.59</v>
      </c>
      <c r="H33" s="27">
        <f>RA!J34</f>
        <v>0</v>
      </c>
      <c r="I33" s="20">
        <f>VLOOKUP(B33,RMS!B:D,3,FALSE)</f>
        <v>588767.64</v>
      </c>
      <c r="J33" s="21">
        <f>VLOOKUP(B33,RMS!B:E,4,FALSE)</f>
        <v>612585.59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283656.65000000002</v>
      </c>
      <c r="F34" s="25">
        <f>VLOOKUP(C34,RA!B35:I69,8,0)</f>
        <v>-39190.720000000001</v>
      </c>
      <c r="G34" s="16">
        <f t="shared" si="0"/>
        <v>322847.37</v>
      </c>
      <c r="H34" s="27">
        <f>RA!J35</f>
        <v>18.058199981385801</v>
      </c>
      <c r="I34" s="20">
        <f>VLOOKUP(B34,RMS!B:D,3,FALSE)</f>
        <v>283656.65000000002</v>
      </c>
      <c r="J34" s="21">
        <f>VLOOKUP(B34,RMS!B:E,4,FALSE)</f>
        <v>322847.37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1.74</v>
      </c>
      <c r="F35" s="25">
        <f>VLOOKUP(C35,RA!B36:I70,8,0)</f>
        <v>1.65</v>
      </c>
      <c r="G35" s="16">
        <f t="shared" si="0"/>
        <v>9.000000000000008E-2</v>
      </c>
      <c r="H35" s="27">
        <f>RA!J36</f>
        <v>2.8593755129094101</v>
      </c>
      <c r="I35" s="20">
        <f>VLOOKUP(B35,RMS!B:D,3,FALSE)</f>
        <v>1.74</v>
      </c>
      <c r="J35" s="21">
        <f>VLOOKUP(B35,RMS!B:E,4,FALSE)</f>
        <v>0.09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164431.63260000001</v>
      </c>
      <c r="F36" s="25">
        <f>VLOOKUP(C36,RA!B8:I70,8,0)</f>
        <v>10153.0939</v>
      </c>
      <c r="G36" s="16">
        <f t="shared" si="0"/>
        <v>154278.5387</v>
      </c>
      <c r="H36" s="27">
        <f>RA!J36</f>
        <v>2.8593755129094101</v>
      </c>
      <c r="I36" s="20">
        <f>VLOOKUP(B36,RMS!B:D,3,FALSE)</f>
        <v>164431.632478632</v>
      </c>
      <c r="J36" s="21">
        <f>VLOOKUP(B36,RMS!B:E,4,FALSE)</f>
        <v>154278.53829059799</v>
      </c>
      <c r="K36" s="22">
        <f t="shared" si="1"/>
        <v>1.2136800796724856E-4</v>
      </c>
      <c r="L36" s="22">
        <f t="shared" si="2"/>
        <v>4.0940201142802835E-4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424274.96750000003</v>
      </c>
      <c r="F37" s="25">
        <f>VLOOKUP(C37,RA!B8:I71,8,0)</f>
        <v>24417.839800000002</v>
      </c>
      <c r="G37" s="16">
        <f t="shared" si="0"/>
        <v>399857.12770000001</v>
      </c>
      <c r="H37" s="27">
        <f>RA!J37</f>
        <v>-12.418655721909101</v>
      </c>
      <c r="I37" s="20">
        <f>VLOOKUP(B37,RMS!B:D,3,FALSE)</f>
        <v>424274.96317606798</v>
      </c>
      <c r="J37" s="21">
        <f>VLOOKUP(B37,RMS!B:E,4,FALSE)</f>
        <v>399857.12757179502</v>
      </c>
      <c r="K37" s="22">
        <f t="shared" si="1"/>
        <v>4.3239320511929691E-3</v>
      </c>
      <c r="L37" s="22">
        <f t="shared" si="2"/>
        <v>1.2820499250665307E-4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63766.67</v>
      </c>
      <c r="F38" s="25">
        <f>VLOOKUP(C38,RA!B9:I72,8,0)</f>
        <v>-6211.09</v>
      </c>
      <c r="G38" s="16">
        <f t="shared" si="0"/>
        <v>69977.759999999995</v>
      </c>
      <c r="H38" s="27">
        <f>RA!J38</f>
        <v>-4.0453904701691803</v>
      </c>
      <c r="I38" s="20">
        <f>VLOOKUP(B38,RMS!B:D,3,FALSE)</f>
        <v>63766.67</v>
      </c>
      <c r="J38" s="21">
        <f>VLOOKUP(B38,RMS!B:E,4,FALSE)</f>
        <v>69977.759999999995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47335.05</v>
      </c>
      <c r="F39" s="25">
        <f>VLOOKUP(C39,RA!B10:I73,8,0)</f>
        <v>6492.49</v>
      </c>
      <c r="G39" s="16">
        <f t="shared" si="0"/>
        <v>40842.560000000005</v>
      </c>
      <c r="H39" s="27">
        <f>RA!J39</f>
        <v>-13.816252853582</v>
      </c>
      <c r="I39" s="20">
        <f>VLOOKUP(B39,RMS!B:D,3,FALSE)</f>
        <v>47335.05</v>
      </c>
      <c r="J39" s="21">
        <f>VLOOKUP(B39,RMS!B:E,4,FALSE)</f>
        <v>40842.559999999998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32243.757000000001</v>
      </c>
      <c r="F40" s="25">
        <f>VLOOKUP(C40,RA!B8:I74,8,0)</f>
        <v>2106.3222999999998</v>
      </c>
      <c r="G40" s="16">
        <f t="shared" si="0"/>
        <v>30137.434700000002</v>
      </c>
      <c r="H40" s="27">
        <f>RA!J40</f>
        <v>94.827586206896598</v>
      </c>
      <c r="I40" s="20">
        <f>VLOOKUP(B40,RMS!B:D,3,FALSE)</f>
        <v>32243.756901898501</v>
      </c>
      <c r="J40" s="21">
        <f>VLOOKUP(B40,RMS!B:E,4,FALSE)</f>
        <v>30137.4345057106</v>
      </c>
      <c r="K40" s="22">
        <f t="shared" si="1"/>
        <v>9.810150004341267E-5</v>
      </c>
      <c r="L40" s="22">
        <f t="shared" si="2"/>
        <v>1.9428940140642226E-4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17740127.633299999</v>
      </c>
      <c r="E7" s="68">
        <v>18379773.388900001</v>
      </c>
      <c r="F7" s="69">
        <v>96.519838726704407</v>
      </c>
      <c r="G7" s="68">
        <v>17615074.076400001</v>
      </c>
      <c r="H7" s="69">
        <v>0.70992353683905196</v>
      </c>
      <c r="I7" s="68">
        <v>1971266.1601</v>
      </c>
      <c r="J7" s="69">
        <v>11.1119051725408</v>
      </c>
      <c r="K7" s="68">
        <v>1662728.7009999999</v>
      </c>
      <c r="L7" s="69">
        <v>9.4392376312947803</v>
      </c>
      <c r="M7" s="69">
        <v>0.18556091496732999</v>
      </c>
      <c r="N7" s="68">
        <v>269045168.38099998</v>
      </c>
      <c r="O7" s="68">
        <v>4426745411.1899996</v>
      </c>
      <c r="P7" s="68">
        <v>967834</v>
      </c>
      <c r="Q7" s="68">
        <v>929511</v>
      </c>
      <c r="R7" s="69">
        <v>4.1229205463948304</v>
      </c>
      <c r="S7" s="68">
        <v>18.329721453575701</v>
      </c>
      <c r="T7" s="68">
        <v>18.051810191057498</v>
      </c>
      <c r="U7" s="70">
        <v>1.51617831848748</v>
      </c>
      <c r="V7" s="58"/>
      <c r="W7" s="58"/>
    </row>
    <row r="8" spans="1:23" ht="14.25" thickBot="1" x14ac:dyDescent="0.2">
      <c r="A8" s="55">
        <v>42200</v>
      </c>
      <c r="B8" s="45" t="s">
        <v>6</v>
      </c>
      <c r="C8" s="46"/>
      <c r="D8" s="71">
        <v>576358.27819999994</v>
      </c>
      <c r="E8" s="71">
        <v>785934.14720000001</v>
      </c>
      <c r="F8" s="72">
        <v>73.334169313466901</v>
      </c>
      <c r="G8" s="71">
        <v>648899.28509999998</v>
      </c>
      <c r="H8" s="72">
        <v>-11.1790856556146</v>
      </c>
      <c r="I8" s="71">
        <v>160361.76620000001</v>
      </c>
      <c r="J8" s="72">
        <v>27.823278031300099</v>
      </c>
      <c r="K8" s="71">
        <v>133100.46049999999</v>
      </c>
      <c r="L8" s="72">
        <v>20.511728638981101</v>
      </c>
      <c r="M8" s="72">
        <v>0.20481751601452999</v>
      </c>
      <c r="N8" s="71">
        <v>9099403.6746999994</v>
      </c>
      <c r="O8" s="71">
        <v>160251565.98590001</v>
      </c>
      <c r="P8" s="71">
        <v>27323</v>
      </c>
      <c r="Q8" s="71">
        <v>25455</v>
      </c>
      <c r="R8" s="72">
        <v>7.3384403849931203</v>
      </c>
      <c r="S8" s="71">
        <v>21.094253127401799</v>
      </c>
      <c r="T8" s="71">
        <v>21.485406230603001</v>
      </c>
      <c r="U8" s="73">
        <v>-1.85431122324538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208086.9479</v>
      </c>
      <c r="E9" s="71">
        <v>137641.0981</v>
      </c>
      <c r="F9" s="72">
        <v>151.180825184073</v>
      </c>
      <c r="G9" s="71">
        <v>120232.53079999999</v>
      </c>
      <c r="H9" s="72">
        <v>73.070421553498605</v>
      </c>
      <c r="I9" s="71">
        <v>25790.049500000001</v>
      </c>
      <c r="J9" s="72">
        <v>12.3938813848113</v>
      </c>
      <c r="K9" s="71">
        <v>25652.306100000002</v>
      </c>
      <c r="L9" s="72">
        <v>21.3355785903494</v>
      </c>
      <c r="M9" s="72">
        <v>5.3696302961239997E-3</v>
      </c>
      <c r="N9" s="71">
        <v>1983457.7224999999</v>
      </c>
      <c r="O9" s="71">
        <v>25541273.785700001</v>
      </c>
      <c r="P9" s="71">
        <v>5887</v>
      </c>
      <c r="Q9" s="71">
        <v>5549</v>
      </c>
      <c r="R9" s="72">
        <v>6.0911876013696196</v>
      </c>
      <c r="S9" s="71">
        <v>35.346857125870599</v>
      </c>
      <c r="T9" s="71">
        <v>19.582046657055301</v>
      </c>
      <c r="U9" s="73">
        <v>44.600317399299698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175602.9498</v>
      </c>
      <c r="E10" s="71">
        <v>218759.36960000001</v>
      </c>
      <c r="F10" s="72">
        <v>80.272195938893404</v>
      </c>
      <c r="G10" s="71">
        <v>169424.90729999999</v>
      </c>
      <c r="H10" s="72">
        <v>3.6464783121058701</v>
      </c>
      <c r="I10" s="71">
        <v>48946.747000000003</v>
      </c>
      <c r="J10" s="72">
        <v>27.873533477511099</v>
      </c>
      <c r="K10" s="71">
        <v>42949.741800000003</v>
      </c>
      <c r="L10" s="72">
        <v>25.3503115241191</v>
      </c>
      <c r="M10" s="72">
        <v>0.139628434273847</v>
      </c>
      <c r="N10" s="71">
        <v>2690244.4761000001</v>
      </c>
      <c r="O10" s="71">
        <v>41670937.918499999</v>
      </c>
      <c r="P10" s="71">
        <v>94698</v>
      </c>
      <c r="Q10" s="71">
        <v>90883</v>
      </c>
      <c r="R10" s="72">
        <v>4.19770474126073</v>
      </c>
      <c r="S10" s="71">
        <v>1.85434697459292</v>
      </c>
      <c r="T10" s="71">
        <v>1.7808716866740799</v>
      </c>
      <c r="U10" s="73">
        <v>3.96232684203942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52366.7376</v>
      </c>
      <c r="E11" s="71">
        <v>72442.347800000003</v>
      </c>
      <c r="F11" s="72">
        <v>72.287466088999395</v>
      </c>
      <c r="G11" s="71">
        <v>60225.632700000002</v>
      </c>
      <c r="H11" s="72">
        <v>-13.049086821797699</v>
      </c>
      <c r="I11" s="71">
        <v>13311.880800000001</v>
      </c>
      <c r="J11" s="72">
        <v>25.420489054869101</v>
      </c>
      <c r="K11" s="71">
        <v>12018.9665</v>
      </c>
      <c r="L11" s="72">
        <v>19.956563279076999</v>
      </c>
      <c r="M11" s="72">
        <v>0.107572834985437</v>
      </c>
      <c r="N11" s="71">
        <v>835198.47730000003</v>
      </c>
      <c r="O11" s="71">
        <v>13731001.752</v>
      </c>
      <c r="P11" s="71">
        <v>2964</v>
      </c>
      <c r="Q11" s="71">
        <v>2824</v>
      </c>
      <c r="R11" s="72">
        <v>4.9575070821529703</v>
      </c>
      <c r="S11" s="71">
        <v>17.667590283400799</v>
      </c>
      <c r="T11" s="71">
        <v>18.844465191218099</v>
      </c>
      <c r="U11" s="73">
        <v>-6.6612078327570501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140288.6152</v>
      </c>
      <c r="E12" s="71">
        <v>173916.09020000001</v>
      </c>
      <c r="F12" s="72">
        <v>80.664540606145707</v>
      </c>
      <c r="G12" s="71">
        <v>165207.41140000001</v>
      </c>
      <c r="H12" s="72">
        <v>-15.083340383360101</v>
      </c>
      <c r="I12" s="71">
        <v>18075.961800000001</v>
      </c>
      <c r="J12" s="72">
        <v>12.8848387121295</v>
      </c>
      <c r="K12" s="71">
        <v>25429.309700000002</v>
      </c>
      <c r="L12" s="72">
        <v>15.3923540623917</v>
      </c>
      <c r="M12" s="72">
        <v>-0.28916820734618698</v>
      </c>
      <c r="N12" s="71">
        <v>2272651.1719</v>
      </c>
      <c r="O12" s="71">
        <v>48949713.354199998</v>
      </c>
      <c r="P12" s="71">
        <v>1731</v>
      </c>
      <c r="Q12" s="71">
        <v>1647</v>
      </c>
      <c r="R12" s="72">
        <v>5.1001821493624799</v>
      </c>
      <c r="S12" s="71">
        <v>81.044838359329901</v>
      </c>
      <c r="T12" s="71">
        <v>89.294498482088599</v>
      </c>
      <c r="U12" s="73">
        <v>-10.179130824077999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281415.6863</v>
      </c>
      <c r="E13" s="71">
        <v>366720.78249999997</v>
      </c>
      <c r="F13" s="72">
        <v>76.738406910440105</v>
      </c>
      <c r="G13" s="71">
        <v>319397.245</v>
      </c>
      <c r="H13" s="72">
        <v>-11.8916362913525</v>
      </c>
      <c r="I13" s="71">
        <v>86782.833799999993</v>
      </c>
      <c r="J13" s="72">
        <v>30.837951835949202</v>
      </c>
      <c r="K13" s="71">
        <v>70770.976599999995</v>
      </c>
      <c r="L13" s="72">
        <v>22.157666575990699</v>
      </c>
      <c r="M13" s="72">
        <v>0.22624892249967901</v>
      </c>
      <c r="N13" s="71">
        <v>4415702.2877000002</v>
      </c>
      <c r="O13" s="71">
        <v>72684551.015400007</v>
      </c>
      <c r="P13" s="71">
        <v>12524</v>
      </c>
      <c r="Q13" s="71">
        <v>11740</v>
      </c>
      <c r="R13" s="72">
        <v>6.6780238500851796</v>
      </c>
      <c r="S13" s="71">
        <v>22.470112288406298</v>
      </c>
      <c r="T13" s="71">
        <v>22.915777972742799</v>
      </c>
      <c r="U13" s="73">
        <v>-1.9833709712543399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159965.36780000001</v>
      </c>
      <c r="E14" s="71">
        <v>187518.0239</v>
      </c>
      <c r="F14" s="72">
        <v>85.306662513309504</v>
      </c>
      <c r="G14" s="71">
        <v>186520.9945</v>
      </c>
      <c r="H14" s="72">
        <v>-14.237339218132901</v>
      </c>
      <c r="I14" s="71">
        <v>30790.021400000001</v>
      </c>
      <c r="J14" s="72">
        <v>19.247929613424699</v>
      </c>
      <c r="K14" s="71">
        <v>28363.377100000002</v>
      </c>
      <c r="L14" s="72">
        <v>15.206533278483001</v>
      </c>
      <c r="M14" s="72">
        <v>8.5555549025224997E-2</v>
      </c>
      <c r="N14" s="71">
        <v>2545183.0509000001</v>
      </c>
      <c r="O14" s="71">
        <v>38865412.424999997</v>
      </c>
      <c r="P14" s="71">
        <v>2928</v>
      </c>
      <c r="Q14" s="71">
        <v>3078</v>
      </c>
      <c r="R14" s="72">
        <v>-4.8732943469785601</v>
      </c>
      <c r="S14" s="71">
        <v>54.632980806010899</v>
      </c>
      <c r="T14" s="71">
        <v>50.1354055880442</v>
      </c>
      <c r="U14" s="73">
        <v>8.2323445501474595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108530.2029</v>
      </c>
      <c r="E15" s="71">
        <v>122029.0598</v>
      </c>
      <c r="F15" s="72">
        <v>88.9379981111679</v>
      </c>
      <c r="G15" s="71">
        <v>137250.1458</v>
      </c>
      <c r="H15" s="72">
        <v>-20.925254929674502</v>
      </c>
      <c r="I15" s="71">
        <v>30136.194299999999</v>
      </c>
      <c r="J15" s="72">
        <v>27.767564691432099</v>
      </c>
      <c r="K15" s="71">
        <v>20670.981599999999</v>
      </c>
      <c r="L15" s="72">
        <v>15.060808481851501</v>
      </c>
      <c r="M15" s="72">
        <v>0.45789855959235198</v>
      </c>
      <c r="N15" s="71">
        <v>1823716.5715999999</v>
      </c>
      <c r="O15" s="71">
        <v>29926587.670600001</v>
      </c>
      <c r="P15" s="71">
        <v>4640</v>
      </c>
      <c r="Q15" s="71">
        <v>5182</v>
      </c>
      <c r="R15" s="72">
        <v>-10.4592821304516</v>
      </c>
      <c r="S15" s="71">
        <v>23.390129935344799</v>
      </c>
      <c r="T15" s="71">
        <v>21.486936839058298</v>
      </c>
      <c r="U15" s="73">
        <v>8.1367358862364902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856956.41260000004</v>
      </c>
      <c r="E16" s="71">
        <v>1088073.2053</v>
      </c>
      <c r="F16" s="72">
        <v>78.759076910061694</v>
      </c>
      <c r="G16" s="71">
        <v>1041962.4593</v>
      </c>
      <c r="H16" s="72">
        <v>-17.755538603980899</v>
      </c>
      <c r="I16" s="71">
        <v>49380.779300000002</v>
      </c>
      <c r="J16" s="72">
        <v>5.7623443355980104</v>
      </c>
      <c r="K16" s="71">
        <v>-70977.991800000003</v>
      </c>
      <c r="L16" s="72">
        <v>-6.8119528843374697</v>
      </c>
      <c r="M16" s="72">
        <v>-1.6957195892375201</v>
      </c>
      <c r="N16" s="71">
        <v>13683464.311100001</v>
      </c>
      <c r="O16" s="71">
        <v>219120547.63299999</v>
      </c>
      <c r="P16" s="71">
        <v>55272</v>
      </c>
      <c r="Q16" s="71">
        <v>55721</v>
      </c>
      <c r="R16" s="72">
        <v>-0.80580032662730405</v>
      </c>
      <c r="S16" s="71">
        <v>15.504349627297699</v>
      </c>
      <c r="T16" s="71">
        <v>14.947575099154699</v>
      </c>
      <c r="U16" s="73">
        <v>3.5910859953952898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508954.24939999997</v>
      </c>
      <c r="E17" s="71">
        <v>624430.14800000004</v>
      </c>
      <c r="F17" s="72">
        <v>81.506994982567704</v>
      </c>
      <c r="G17" s="71">
        <v>516260.93800000002</v>
      </c>
      <c r="H17" s="72">
        <v>-1.4153092093905499</v>
      </c>
      <c r="I17" s="71">
        <v>74418.501699999993</v>
      </c>
      <c r="J17" s="72">
        <v>14.621845045548</v>
      </c>
      <c r="K17" s="71">
        <v>58760.916400000002</v>
      </c>
      <c r="L17" s="72">
        <v>11.382018679863799</v>
      </c>
      <c r="M17" s="72">
        <v>0.26646257851758098</v>
      </c>
      <c r="N17" s="71">
        <v>9405065.9426000006</v>
      </c>
      <c r="O17" s="71">
        <v>215290276.5253</v>
      </c>
      <c r="P17" s="71">
        <v>13010</v>
      </c>
      <c r="Q17" s="71">
        <v>12679</v>
      </c>
      <c r="R17" s="72">
        <v>2.61061597917818</v>
      </c>
      <c r="S17" s="71">
        <v>39.1202343889316</v>
      </c>
      <c r="T17" s="71">
        <v>44.817465912138204</v>
      </c>
      <c r="U17" s="73">
        <v>-14.563388006740899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1789327.7812000001</v>
      </c>
      <c r="E18" s="71">
        <v>1998614.2413999999</v>
      </c>
      <c r="F18" s="72">
        <v>89.528421449984407</v>
      </c>
      <c r="G18" s="71">
        <v>2015755.6710999999</v>
      </c>
      <c r="H18" s="72">
        <v>-11.232903528255401</v>
      </c>
      <c r="I18" s="71">
        <v>315241.70880000002</v>
      </c>
      <c r="J18" s="72">
        <v>17.6178848901896</v>
      </c>
      <c r="K18" s="71">
        <v>275925.24579999998</v>
      </c>
      <c r="L18" s="72">
        <v>13.6884271122714</v>
      </c>
      <c r="M18" s="72">
        <v>0.14248954598557501</v>
      </c>
      <c r="N18" s="71">
        <v>29919654.474199999</v>
      </c>
      <c r="O18" s="71">
        <v>492111730.22750002</v>
      </c>
      <c r="P18" s="71">
        <v>87410</v>
      </c>
      <c r="Q18" s="71">
        <v>81589</v>
      </c>
      <c r="R18" s="72">
        <v>7.13454019536948</v>
      </c>
      <c r="S18" s="71">
        <v>20.470515744194</v>
      </c>
      <c r="T18" s="71">
        <v>20.141790311193901</v>
      </c>
      <c r="U18" s="73">
        <v>1.6058483191531301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502671.92119999998</v>
      </c>
      <c r="E19" s="71">
        <v>521166.50060000003</v>
      </c>
      <c r="F19" s="72">
        <v>96.451310784805301</v>
      </c>
      <c r="G19" s="71">
        <v>539518.50930000003</v>
      </c>
      <c r="H19" s="72">
        <v>-6.8295317889661797</v>
      </c>
      <c r="I19" s="71">
        <v>45913.934800000003</v>
      </c>
      <c r="J19" s="72">
        <v>9.1339764294755703</v>
      </c>
      <c r="K19" s="71">
        <v>39930.049500000001</v>
      </c>
      <c r="L19" s="72">
        <v>7.4010527556890304</v>
      </c>
      <c r="M19" s="72">
        <v>0.149859200650377</v>
      </c>
      <c r="N19" s="71">
        <v>7075882.2060000002</v>
      </c>
      <c r="O19" s="71">
        <v>146638181.17719999</v>
      </c>
      <c r="P19" s="71">
        <v>9324</v>
      </c>
      <c r="Q19" s="71">
        <v>8966</v>
      </c>
      <c r="R19" s="72">
        <v>3.9928619228195399</v>
      </c>
      <c r="S19" s="71">
        <v>53.911617460317501</v>
      </c>
      <c r="T19" s="71">
        <v>47.263991512380102</v>
      </c>
      <c r="U19" s="73">
        <v>12.330600084166401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895365.24300000002</v>
      </c>
      <c r="E20" s="71">
        <v>1059300.4206000001</v>
      </c>
      <c r="F20" s="72">
        <v>84.524203482601706</v>
      </c>
      <c r="G20" s="71">
        <v>911467.72809999995</v>
      </c>
      <c r="H20" s="72">
        <v>-1.7666544413554099</v>
      </c>
      <c r="I20" s="71">
        <v>97460.748200000002</v>
      </c>
      <c r="J20" s="72">
        <v>10.8850269721716</v>
      </c>
      <c r="K20" s="71">
        <v>74779.047699999996</v>
      </c>
      <c r="L20" s="72">
        <v>8.2042452403532309</v>
      </c>
      <c r="M20" s="72">
        <v>0.30331625231435</v>
      </c>
      <c r="N20" s="71">
        <v>14134576.5403</v>
      </c>
      <c r="O20" s="71">
        <v>234448460.06510001</v>
      </c>
      <c r="P20" s="71">
        <v>40616</v>
      </c>
      <c r="Q20" s="71">
        <v>38511</v>
      </c>
      <c r="R20" s="72">
        <v>5.4659707616005804</v>
      </c>
      <c r="S20" s="71">
        <v>22.0446435641127</v>
      </c>
      <c r="T20" s="71">
        <v>21.182673031082</v>
      </c>
      <c r="U20" s="73">
        <v>3.91011326866664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322840.4754</v>
      </c>
      <c r="E21" s="71">
        <v>429405.59110000002</v>
      </c>
      <c r="F21" s="72">
        <v>75.183109417133096</v>
      </c>
      <c r="G21" s="71">
        <v>359472.81390000001</v>
      </c>
      <c r="H21" s="72">
        <v>-10.1905727174658</v>
      </c>
      <c r="I21" s="71">
        <v>50473.656300000002</v>
      </c>
      <c r="J21" s="72">
        <v>15.6342404828462</v>
      </c>
      <c r="K21" s="71">
        <v>48893.461300000003</v>
      </c>
      <c r="L21" s="72">
        <v>13.601435048604699</v>
      </c>
      <c r="M21" s="72">
        <v>3.2319147754835E-2</v>
      </c>
      <c r="N21" s="71">
        <v>5399973.0663999999</v>
      </c>
      <c r="O21" s="71">
        <v>89093357.429499999</v>
      </c>
      <c r="P21" s="71">
        <v>29595</v>
      </c>
      <c r="Q21" s="71">
        <v>29270</v>
      </c>
      <c r="R21" s="72">
        <v>1.1103518961393899</v>
      </c>
      <c r="S21" s="71">
        <v>10.9086154891029</v>
      </c>
      <c r="T21" s="71">
        <v>11.5727037512812</v>
      </c>
      <c r="U21" s="73">
        <v>-6.0877410413968098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1441644.0732</v>
      </c>
      <c r="E22" s="71">
        <v>1414657.7708999999</v>
      </c>
      <c r="F22" s="72">
        <v>101.907620546475</v>
      </c>
      <c r="G22" s="71">
        <v>1241830.0589000001</v>
      </c>
      <c r="H22" s="72">
        <v>16.090286498379101</v>
      </c>
      <c r="I22" s="71">
        <v>135841.55220000001</v>
      </c>
      <c r="J22" s="72">
        <v>9.4226830828273798</v>
      </c>
      <c r="K22" s="71">
        <v>110392.3792</v>
      </c>
      <c r="L22" s="72">
        <v>8.8894916344499197</v>
      </c>
      <c r="M22" s="72">
        <v>0.23053378489010801</v>
      </c>
      <c r="N22" s="71">
        <v>20656895.725200001</v>
      </c>
      <c r="O22" s="71">
        <v>289140445.39929998</v>
      </c>
      <c r="P22" s="71">
        <v>88989</v>
      </c>
      <c r="Q22" s="71">
        <v>84857</v>
      </c>
      <c r="R22" s="72">
        <v>4.8693684669502799</v>
      </c>
      <c r="S22" s="71">
        <v>16.200250291609098</v>
      </c>
      <c r="T22" s="71">
        <v>16.1560888341563</v>
      </c>
      <c r="U22" s="73">
        <v>0.27259737755817898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2840733.0025999998</v>
      </c>
      <c r="E23" s="71">
        <v>2805621.9564999999</v>
      </c>
      <c r="F23" s="72">
        <v>101.251453212314</v>
      </c>
      <c r="G23" s="71">
        <v>2641304.6167000001</v>
      </c>
      <c r="H23" s="72">
        <v>7.5503743354358797</v>
      </c>
      <c r="I23" s="71">
        <v>300399.77140000003</v>
      </c>
      <c r="J23" s="72">
        <v>10.5747274075056</v>
      </c>
      <c r="K23" s="71">
        <v>242516.43400000001</v>
      </c>
      <c r="L23" s="72">
        <v>9.1816912167819495</v>
      </c>
      <c r="M23" s="72">
        <v>0.23867799985876401</v>
      </c>
      <c r="N23" s="71">
        <v>40162032.198799998</v>
      </c>
      <c r="O23" s="71">
        <v>620662872.65960002</v>
      </c>
      <c r="P23" s="71">
        <v>80439</v>
      </c>
      <c r="Q23" s="71">
        <v>78491</v>
      </c>
      <c r="R23" s="72">
        <v>2.4818132015135501</v>
      </c>
      <c r="S23" s="71">
        <v>35.315369442683298</v>
      </c>
      <c r="T23" s="71">
        <v>33.464357082977699</v>
      </c>
      <c r="U23" s="73">
        <v>5.2413790055623997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255087.13870000001</v>
      </c>
      <c r="E24" s="71">
        <v>330586.1275</v>
      </c>
      <c r="F24" s="72">
        <v>77.162081975142797</v>
      </c>
      <c r="G24" s="71">
        <v>296876.50099999999</v>
      </c>
      <c r="H24" s="72">
        <v>-14.0763456047335</v>
      </c>
      <c r="I24" s="71">
        <v>44102.379200000003</v>
      </c>
      <c r="J24" s="72">
        <v>17.2891426140725</v>
      </c>
      <c r="K24" s="71">
        <v>51069.352099999996</v>
      </c>
      <c r="L24" s="72">
        <v>17.202221101359601</v>
      </c>
      <c r="M24" s="72">
        <v>-0.13642179924973</v>
      </c>
      <c r="N24" s="71">
        <v>4199500.2663000003</v>
      </c>
      <c r="O24" s="71">
        <v>58320253.015199997</v>
      </c>
      <c r="P24" s="71">
        <v>26697</v>
      </c>
      <c r="Q24" s="71">
        <v>24639</v>
      </c>
      <c r="R24" s="72">
        <v>8.3526117131376996</v>
      </c>
      <c r="S24" s="71">
        <v>9.5548990036333699</v>
      </c>
      <c r="T24" s="71">
        <v>9.3812431470433104</v>
      </c>
      <c r="U24" s="73">
        <v>1.81745360703476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242676.67300000001</v>
      </c>
      <c r="E25" s="71">
        <v>272708.0183</v>
      </c>
      <c r="F25" s="72">
        <v>88.987729261791202</v>
      </c>
      <c r="G25" s="71">
        <v>230026.2481</v>
      </c>
      <c r="H25" s="72">
        <v>5.4995571177165896</v>
      </c>
      <c r="I25" s="71">
        <v>21031.416000000001</v>
      </c>
      <c r="J25" s="72">
        <v>8.6664349481995799</v>
      </c>
      <c r="K25" s="71">
        <v>17970.418600000001</v>
      </c>
      <c r="L25" s="72">
        <v>7.8123339177308404</v>
      </c>
      <c r="M25" s="72">
        <v>0.170335342104941</v>
      </c>
      <c r="N25" s="71">
        <v>3896909.6343</v>
      </c>
      <c r="O25" s="71">
        <v>65424076.004100002</v>
      </c>
      <c r="P25" s="71">
        <v>19620</v>
      </c>
      <c r="Q25" s="71">
        <v>18341</v>
      </c>
      <c r="R25" s="72">
        <v>6.9734474674227203</v>
      </c>
      <c r="S25" s="71">
        <v>12.368841641182501</v>
      </c>
      <c r="T25" s="71">
        <v>12.3543129600349</v>
      </c>
      <c r="U25" s="73">
        <v>0.11746193838555399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686106.16680000001</v>
      </c>
      <c r="E26" s="71">
        <v>708103.19660000002</v>
      </c>
      <c r="F26" s="72">
        <v>96.893527679917298</v>
      </c>
      <c r="G26" s="71">
        <v>602927.61670000001</v>
      </c>
      <c r="H26" s="72">
        <v>13.795777104266801</v>
      </c>
      <c r="I26" s="71">
        <v>77746.328999999998</v>
      </c>
      <c r="J26" s="72">
        <v>11.3315304193532</v>
      </c>
      <c r="K26" s="71">
        <v>116144.61960000001</v>
      </c>
      <c r="L26" s="72">
        <v>19.263443302812</v>
      </c>
      <c r="M26" s="72">
        <v>-0.33060757125248702</v>
      </c>
      <c r="N26" s="71">
        <v>9349704.8095999993</v>
      </c>
      <c r="O26" s="71">
        <v>138072709.64750001</v>
      </c>
      <c r="P26" s="71">
        <v>49168</v>
      </c>
      <c r="Q26" s="71">
        <v>47044</v>
      </c>
      <c r="R26" s="72">
        <v>4.5149222004931699</v>
      </c>
      <c r="S26" s="71">
        <v>13.954323275301</v>
      </c>
      <c r="T26" s="71">
        <v>14.1689834537879</v>
      </c>
      <c r="U26" s="73">
        <v>-1.5383059017048899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233698.80420000001</v>
      </c>
      <c r="E27" s="71">
        <v>288668.47440000001</v>
      </c>
      <c r="F27" s="72">
        <v>80.957508327067899</v>
      </c>
      <c r="G27" s="71">
        <v>299969.56630000001</v>
      </c>
      <c r="H27" s="72">
        <v>-22.0924952212394</v>
      </c>
      <c r="I27" s="71">
        <v>65821.459099999993</v>
      </c>
      <c r="J27" s="72">
        <v>28.165081685086399</v>
      </c>
      <c r="K27" s="71">
        <v>95187.579899999997</v>
      </c>
      <c r="L27" s="72">
        <v>31.732412415732501</v>
      </c>
      <c r="M27" s="72">
        <v>-0.30850790440150699</v>
      </c>
      <c r="N27" s="71">
        <v>3817825.7867999999</v>
      </c>
      <c r="O27" s="71">
        <v>51722638.810699999</v>
      </c>
      <c r="P27" s="71">
        <v>32790</v>
      </c>
      <c r="Q27" s="71">
        <v>30347</v>
      </c>
      <c r="R27" s="72">
        <v>8.0502191320394108</v>
      </c>
      <c r="S27" s="71">
        <v>7.1271364501372396</v>
      </c>
      <c r="T27" s="71">
        <v>6.9071365176129396</v>
      </c>
      <c r="U27" s="73">
        <v>3.0867927682239902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848216.44559999998</v>
      </c>
      <c r="E28" s="71">
        <v>875430.1851</v>
      </c>
      <c r="F28" s="72">
        <v>96.891386661873995</v>
      </c>
      <c r="G28" s="71">
        <v>821436.32440000004</v>
      </c>
      <c r="H28" s="72">
        <v>3.2601578971518199</v>
      </c>
      <c r="I28" s="71">
        <v>18497.8796</v>
      </c>
      <c r="J28" s="72">
        <v>2.1807970944155901</v>
      </c>
      <c r="K28" s="71">
        <v>46065.055099999998</v>
      </c>
      <c r="L28" s="72">
        <v>5.6078668220141399</v>
      </c>
      <c r="M28" s="72">
        <v>-0.59844008522633896</v>
      </c>
      <c r="N28" s="71">
        <v>13446425.8211</v>
      </c>
      <c r="O28" s="71">
        <v>182886842.4587</v>
      </c>
      <c r="P28" s="71">
        <v>44626</v>
      </c>
      <c r="Q28" s="71">
        <v>42702</v>
      </c>
      <c r="R28" s="72">
        <v>4.5056437637581297</v>
      </c>
      <c r="S28" s="71">
        <v>19.007225509792502</v>
      </c>
      <c r="T28" s="71">
        <v>18.9671856212824</v>
      </c>
      <c r="U28" s="73">
        <v>0.21065614489339299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645129.3713</v>
      </c>
      <c r="E29" s="71">
        <v>557175.46640000003</v>
      </c>
      <c r="F29" s="72">
        <v>115.78567438876701</v>
      </c>
      <c r="G29" s="71">
        <v>566880.14139999996</v>
      </c>
      <c r="H29" s="72">
        <v>13.8034875779475</v>
      </c>
      <c r="I29" s="71">
        <v>84098.991999999998</v>
      </c>
      <c r="J29" s="72">
        <v>13.0359887088278</v>
      </c>
      <c r="K29" s="71">
        <v>68974.886100000003</v>
      </c>
      <c r="L29" s="72">
        <v>12.1674549984509</v>
      </c>
      <c r="M29" s="72">
        <v>0.21926974809458899</v>
      </c>
      <c r="N29" s="71">
        <v>9168182.6883000005</v>
      </c>
      <c r="O29" s="71">
        <v>137978552.18239999</v>
      </c>
      <c r="P29" s="71">
        <v>99180</v>
      </c>
      <c r="Q29" s="71">
        <v>97156</v>
      </c>
      <c r="R29" s="72">
        <v>2.0832475606241498</v>
      </c>
      <c r="S29" s="71">
        <v>6.5046316928816301</v>
      </c>
      <c r="T29" s="71">
        <v>6.5755146558112703</v>
      </c>
      <c r="U29" s="73">
        <v>-1.08973061468206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1044551.8094</v>
      </c>
      <c r="E30" s="71">
        <v>1336064.8252999999</v>
      </c>
      <c r="F30" s="72">
        <v>78.181222169774301</v>
      </c>
      <c r="G30" s="71">
        <v>929304.26650000003</v>
      </c>
      <c r="H30" s="72">
        <v>12.401486472676201</v>
      </c>
      <c r="I30" s="71">
        <v>141366.65109999999</v>
      </c>
      <c r="J30" s="72">
        <v>13.5337136777545</v>
      </c>
      <c r="K30" s="71">
        <v>107396.10520000001</v>
      </c>
      <c r="L30" s="72">
        <v>11.556613810079799</v>
      </c>
      <c r="M30" s="72">
        <v>0.31631078088667902</v>
      </c>
      <c r="N30" s="71">
        <v>17130330.221700002</v>
      </c>
      <c r="O30" s="71">
        <v>253180967.5654</v>
      </c>
      <c r="P30" s="71">
        <v>71511</v>
      </c>
      <c r="Q30" s="71">
        <v>69181</v>
      </c>
      <c r="R30" s="72">
        <v>3.3679767566239298</v>
      </c>
      <c r="S30" s="71">
        <v>14.6068690047685</v>
      </c>
      <c r="T30" s="71">
        <v>14.7624345138116</v>
      </c>
      <c r="U30" s="73">
        <v>-1.06501611667985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787629.80819999997</v>
      </c>
      <c r="E31" s="71">
        <v>742552.43629999994</v>
      </c>
      <c r="F31" s="72">
        <v>106.070597805134</v>
      </c>
      <c r="G31" s="71">
        <v>789785.37939999998</v>
      </c>
      <c r="H31" s="72">
        <v>-0.27293126160901099</v>
      </c>
      <c r="I31" s="71">
        <v>28661.523499999999</v>
      </c>
      <c r="J31" s="72">
        <v>3.6389587089779201</v>
      </c>
      <c r="K31" s="71">
        <v>29152.212599999999</v>
      </c>
      <c r="L31" s="72">
        <v>3.6911562761704899</v>
      </c>
      <c r="M31" s="72">
        <v>-1.6831967670269E-2</v>
      </c>
      <c r="N31" s="71">
        <v>13180677.059</v>
      </c>
      <c r="O31" s="71">
        <v>243224165.98519999</v>
      </c>
      <c r="P31" s="71">
        <v>29747</v>
      </c>
      <c r="Q31" s="71">
        <v>28715</v>
      </c>
      <c r="R31" s="72">
        <v>3.5939404492425502</v>
      </c>
      <c r="S31" s="71">
        <v>26.477621548391401</v>
      </c>
      <c r="T31" s="71">
        <v>25.425483203900399</v>
      </c>
      <c r="U31" s="73">
        <v>3.97368903610964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123893.10649999999</v>
      </c>
      <c r="E32" s="71">
        <v>157540.36439999999</v>
      </c>
      <c r="F32" s="72">
        <v>78.642135285044503</v>
      </c>
      <c r="G32" s="71">
        <v>146518.8941</v>
      </c>
      <c r="H32" s="72">
        <v>-15.4422320336091</v>
      </c>
      <c r="I32" s="71">
        <v>31721.7264</v>
      </c>
      <c r="J32" s="72">
        <v>25.604109297235201</v>
      </c>
      <c r="K32" s="71">
        <v>36517.993799999997</v>
      </c>
      <c r="L32" s="72">
        <v>24.9237438108673</v>
      </c>
      <c r="M32" s="72">
        <v>-0.131339838279944</v>
      </c>
      <c r="N32" s="71">
        <v>1743279.4598999999</v>
      </c>
      <c r="O32" s="71">
        <v>26456080.936700001</v>
      </c>
      <c r="P32" s="71">
        <v>24942</v>
      </c>
      <c r="Q32" s="71">
        <v>23250</v>
      </c>
      <c r="R32" s="72">
        <v>7.2774193548386998</v>
      </c>
      <c r="S32" s="71">
        <v>4.96724827600032</v>
      </c>
      <c r="T32" s="71">
        <v>4.4550247397849496</v>
      </c>
      <c r="U32" s="73">
        <v>10.312017997776101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126851.62820000001</v>
      </c>
      <c r="E35" s="71">
        <v>147350.7402</v>
      </c>
      <c r="F35" s="72">
        <v>86.088219189006793</v>
      </c>
      <c r="G35" s="71">
        <v>163517.4362</v>
      </c>
      <c r="H35" s="72">
        <v>-22.423179357554002</v>
      </c>
      <c r="I35" s="71">
        <v>22907.120699999999</v>
      </c>
      <c r="J35" s="72">
        <v>18.058199981385801</v>
      </c>
      <c r="K35" s="71">
        <v>16762.3145</v>
      </c>
      <c r="L35" s="72">
        <v>10.251086911305199</v>
      </c>
      <c r="M35" s="72">
        <v>0.36658459069002702</v>
      </c>
      <c r="N35" s="71">
        <v>2330004.2593999999</v>
      </c>
      <c r="O35" s="71">
        <v>37531884.576700002</v>
      </c>
      <c r="P35" s="71">
        <v>9114</v>
      </c>
      <c r="Q35" s="71">
        <v>8387</v>
      </c>
      <c r="R35" s="72">
        <v>8.6681769405031694</v>
      </c>
      <c r="S35" s="71">
        <v>13.918326552556501</v>
      </c>
      <c r="T35" s="71">
        <v>13.7711075473948</v>
      </c>
      <c r="U35" s="73">
        <v>1.05773495546192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84383.81</v>
      </c>
      <c r="E36" s="74"/>
      <c r="F36" s="74"/>
      <c r="G36" s="74"/>
      <c r="H36" s="74"/>
      <c r="I36" s="71">
        <v>2412.85</v>
      </c>
      <c r="J36" s="72">
        <v>2.8593755129094101</v>
      </c>
      <c r="K36" s="74"/>
      <c r="L36" s="74"/>
      <c r="M36" s="74"/>
      <c r="N36" s="71">
        <v>1359437.26</v>
      </c>
      <c r="O36" s="71">
        <v>12089363.16</v>
      </c>
      <c r="P36" s="71">
        <v>58</v>
      </c>
      <c r="Q36" s="71">
        <v>63</v>
      </c>
      <c r="R36" s="72">
        <v>-7.9365079365079403</v>
      </c>
      <c r="S36" s="71">
        <v>1454.8932758620699</v>
      </c>
      <c r="T36" s="71">
        <v>1264.5646031746001</v>
      </c>
      <c r="U36" s="73">
        <v>13.081967993472899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196316.82</v>
      </c>
      <c r="E37" s="71">
        <v>171379.68950000001</v>
      </c>
      <c r="F37" s="72">
        <v>114.550808542572</v>
      </c>
      <c r="G37" s="71">
        <v>399643.2</v>
      </c>
      <c r="H37" s="72">
        <v>-50.876977263719198</v>
      </c>
      <c r="I37" s="71">
        <v>-24379.91</v>
      </c>
      <c r="J37" s="72">
        <v>-12.418655721909101</v>
      </c>
      <c r="K37" s="71">
        <v>-59357.69</v>
      </c>
      <c r="L37" s="72">
        <v>-14.852671082605699</v>
      </c>
      <c r="M37" s="72">
        <v>-0.58927124691004695</v>
      </c>
      <c r="N37" s="71">
        <v>3516589.36</v>
      </c>
      <c r="O37" s="71">
        <v>97326064.090000004</v>
      </c>
      <c r="P37" s="71">
        <v>79</v>
      </c>
      <c r="Q37" s="71">
        <v>112</v>
      </c>
      <c r="R37" s="72">
        <v>-29.464285714285701</v>
      </c>
      <c r="S37" s="71">
        <v>2485.0230379746799</v>
      </c>
      <c r="T37" s="71">
        <v>1997.5313392857099</v>
      </c>
      <c r="U37" s="73">
        <v>19.617190313305102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588767.64</v>
      </c>
      <c r="E38" s="71">
        <v>174436.63709999999</v>
      </c>
      <c r="F38" s="72">
        <v>337.52521820429001</v>
      </c>
      <c r="G38" s="71">
        <v>254209.58100000001</v>
      </c>
      <c r="H38" s="72">
        <v>131.607179274647</v>
      </c>
      <c r="I38" s="71">
        <v>-23817.95</v>
      </c>
      <c r="J38" s="72">
        <v>-4.0453904701691803</v>
      </c>
      <c r="K38" s="71">
        <v>-13538.38</v>
      </c>
      <c r="L38" s="72">
        <v>-5.3256765330178499</v>
      </c>
      <c r="M38" s="72">
        <v>0.75929099345712003</v>
      </c>
      <c r="N38" s="71">
        <v>5497448.21</v>
      </c>
      <c r="O38" s="71">
        <v>103158453.31</v>
      </c>
      <c r="P38" s="71">
        <v>241</v>
      </c>
      <c r="Q38" s="71">
        <v>226</v>
      </c>
      <c r="R38" s="72">
        <v>6.6371681415929196</v>
      </c>
      <c r="S38" s="71">
        <v>2443.0192531120301</v>
      </c>
      <c r="T38" s="71">
        <v>2200.6801769911499</v>
      </c>
      <c r="U38" s="73">
        <v>9.9196547801323902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283656.65000000002</v>
      </c>
      <c r="E39" s="71">
        <v>99221.566399999996</v>
      </c>
      <c r="F39" s="72">
        <v>285.88205194873899</v>
      </c>
      <c r="G39" s="71">
        <v>203475.42</v>
      </c>
      <c r="H39" s="72">
        <v>39.405855508247598</v>
      </c>
      <c r="I39" s="71">
        <v>-39190.720000000001</v>
      </c>
      <c r="J39" s="72">
        <v>-13.816252853582</v>
      </c>
      <c r="K39" s="71">
        <v>-21185.38</v>
      </c>
      <c r="L39" s="72">
        <v>-10.411763740308301</v>
      </c>
      <c r="M39" s="72">
        <v>0.84989459712311</v>
      </c>
      <c r="N39" s="71">
        <v>3172783.65</v>
      </c>
      <c r="O39" s="71">
        <v>65481734.030000001</v>
      </c>
      <c r="P39" s="71">
        <v>171</v>
      </c>
      <c r="Q39" s="71">
        <v>171</v>
      </c>
      <c r="R39" s="72">
        <v>0</v>
      </c>
      <c r="S39" s="71">
        <v>1658.8108187134501</v>
      </c>
      <c r="T39" s="71">
        <v>1447.3560818713499</v>
      </c>
      <c r="U39" s="73">
        <v>12.7473690463453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1.74</v>
      </c>
      <c r="E40" s="74"/>
      <c r="F40" s="74"/>
      <c r="G40" s="71">
        <v>0.21</v>
      </c>
      <c r="H40" s="72">
        <v>728.57142857142799</v>
      </c>
      <c r="I40" s="71">
        <v>1.65</v>
      </c>
      <c r="J40" s="72">
        <v>94.827586206896598</v>
      </c>
      <c r="K40" s="71">
        <v>0</v>
      </c>
      <c r="L40" s="72">
        <v>0</v>
      </c>
      <c r="M40" s="74"/>
      <c r="N40" s="71">
        <v>98.56</v>
      </c>
      <c r="O40" s="71">
        <v>3781.6</v>
      </c>
      <c r="P40" s="71">
        <v>3</v>
      </c>
      <c r="Q40" s="71">
        <v>2</v>
      </c>
      <c r="R40" s="72">
        <v>50</v>
      </c>
      <c r="S40" s="71">
        <v>0.57999999999999996</v>
      </c>
      <c r="T40" s="71">
        <v>0.01</v>
      </c>
      <c r="U40" s="73">
        <v>98.275862068965495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164431.63260000001</v>
      </c>
      <c r="E41" s="71">
        <v>102074.40850000001</v>
      </c>
      <c r="F41" s="72">
        <v>161.08996859874</v>
      </c>
      <c r="G41" s="71">
        <v>282606.8382</v>
      </c>
      <c r="H41" s="72">
        <v>-41.816116818931199</v>
      </c>
      <c r="I41" s="71">
        <v>10153.0939</v>
      </c>
      <c r="J41" s="72">
        <v>6.1746597898827904</v>
      </c>
      <c r="K41" s="71">
        <v>15055.653399999999</v>
      </c>
      <c r="L41" s="72">
        <v>5.3274200638220801</v>
      </c>
      <c r="M41" s="72">
        <v>-0.32562914207363503</v>
      </c>
      <c r="N41" s="71">
        <v>2629057.1982999998</v>
      </c>
      <c r="O41" s="71">
        <v>41969833.703000002</v>
      </c>
      <c r="P41" s="71">
        <v>269</v>
      </c>
      <c r="Q41" s="71">
        <v>255</v>
      </c>
      <c r="R41" s="72">
        <v>5.4901960784313797</v>
      </c>
      <c r="S41" s="71">
        <v>611.27000966542801</v>
      </c>
      <c r="T41" s="71">
        <v>616.12032901960799</v>
      </c>
      <c r="U41" s="73">
        <v>-0.79348230364435901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424274.96750000003</v>
      </c>
      <c r="E42" s="71">
        <v>321766.13329999999</v>
      </c>
      <c r="F42" s="72">
        <v>131.858180085231</v>
      </c>
      <c r="G42" s="71">
        <v>404496.52659999998</v>
      </c>
      <c r="H42" s="72">
        <v>4.8896441871202097</v>
      </c>
      <c r="I42" s="71">
        <v>24417.839800000002</v>
      </c>
      <c r="J42" s="72">
        <v>5.7551921914884101</v>
      </c>
      <c r="K42" s="71">
        <v>23753.2726</v>
      </c>
      <c r="L42" s="72">
        <v>5.8723057030077399</v>
      </c>
      <c r="M42" s="72">
        <v>2.7977921661203001E-2</v>
      </c>
      <c r="N42" s="71">
        <v>5628581.6918000001</v>
      </c>
      <c r="O42" s="71">
        <v>107535770.7463</v>
      </c>
      <c r="P42" s="71">
        <v>2150</v>
      </c>
      <c r="Q42" s="71">
        <v>2335</v>
      </c>
      <c r="R42" s="72">
        <v>-7.9229122055674601</v>
      </c>
      <c r="S42" s="71">
        <v>197.33719418604699</v>
      </c>
      <c r="T42" s="71">
        <v>196.18064783725899</v>
      </c>
      <c r="U42" s="73">
        <v>0.58607621009199296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63766.67</v>
      </c>
      <c r="E43" s="71">
        <v>73478.227899999998</v>
      </c>
      <c r="F43" s="72">
        <v>86.783080951248706</v>
      </c>
      <c r="G43" s="71">
        <v>80511.460000000006</v>
      </c>
      <c r="H43" s="72">
        <v>-20.7980205550862</v>
      </c>
      <c r="I43" s="71">
        <v>-6211.09</v>
      </c>
      <c r="J43" s="72">
        <v>-9.7403392712838901</v>
      </c>
      <c r="K43" s="71">
        <v>-14321.05</v>
      </c>
      <c r="L43" s="72">
        <v>-17.787591977589301</v>
      </c>
      <c r="M43" s="72">
        <v>-0.56629646569211101</v>
      </c>
      <c r="N43" s="71">
        <v>1365281.17</v>
      </c>
      <c r="O43" s="71">
        <v>44061147.359999999</v>
      </c>
      <c r="P43" s="71">
        <v>46</v>
      </c>
      <c r="Q43" s="71">
        <v>71</v>
      </c>
      <c r="R43" s="72">
        <v>-35.2112676056338</v>
      </c>
      <c r="S43" s="71">
        <v>1386.2319565217399</v>
      </c>
      <c r="T43" s="71">
        <v>1413.5483098591501</v>
      </c>
      <c r="U43" s="73">
        <v>-1.97054707972226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47335.05</v>
      </c>
      <c r="E44" s="71">
        <v>15006.138199999999</v>
      </c>
      <c r="F44" s="72">
        <v>315.43791859787098</v>
      </c>
      <c r="G44" s="71">
        <v>41751.199999999997</v>
      </c>
      <c r="H44" s="72">
        <v>13.374106612504599</v>
      </c>
      <c r="I44" s="71">
        <v>6492.49</v>
      </c>
      <c r="J44" s="72">
        <v>13.716030721420999</v>
      </c>
      <c r="K44" s="71">
        <v>5610.34</v>
      </c>
      <c r="L44" s="72">
        <v>13.437553890666599</v>
      </c>
      <c r="M44" s="72">
        <v>0.15723645982239901</v>
      </c>
      <c r="N44" s="71">
        <v>825029.54</v>
      </c>
      <c r="O44" s="71">
        <v>16912018</v>
      </c>
      <c r="P44" s="71">
        <v>50</v>
      </c>
      <c r="Q44" s="71">
        <v>52</v>
      </c>
      <c r="R44" s="72">
        <v>-3.84615384615384</v>
      </c>
      <c r="S44" s="71">
        <v>946.70100000000002</v>
      </c>
      <c r="T44" s="71">
        <v>1146.15403846154</v>
      </c>
      <c r="U44" s="73">
        <v>-21.068218842225601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32243.757000000001</v>
      </c>
      <c r="E45" s="77"/>
      <c r="F45" s="77"/>
      <c r="G45" s="76">
        <v>26406.318599999999</v>
      </c>
      <c r="H45" s="78">
        <v>22.106218168556101</v>
      </c>
      <c r="I45" s="76">
        <v>2106.3222999999998</v>
      </c>
      <c r="J45" s="78">
        <v>6.5324965077735797</v>
      </c>
      <c r="K45" s="76">
        <v>2295.7354999999998</v>
      </c>
      <c r="L45" s="78">
        <v>8.6938870002121398</v>
      </c>
      <c r="M45" s="78">
        <v>-8.2506543110040007E-2</v>
      </c>
      <c r="N45" s="76">
        <v>684919.83719999995</v>
      </c>
      <c r="O45" s="76">
        <v>5281984.9889000002</v>
      </c>
      <c r="P45" s="76">
        <v>22</v>
      </c>
      <c r="Q45" s="76">
        <v>20</v>
      </c>
      <c r="R45" s="78">
        <v>10</v>
      </c>
      <c r="S45" s="76">
        <v>1465.6253181818199</v>
      </c>
      <c r="T45" s="76">
        <v>1502.4940300000001</v>
      </c>
      <c r="U45" s="79">
        <v>-2.5155618807076499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72999</v>
      </c>
      <c r="D2" s="32">
        <v>576359.26249658095</v>
      </c>
      <c r="E2" s="32">
        <v>415996.52324017102</v>
      </c>
      <c r="F2" s="32">
        <v>160362.73925640999</v>
      </c>
      <c r="G2" s="32">
        <v>415996.52324017102</v>
      </c>
      <c r="H2" s="32">
        <v>0.27823399343280503</v>
      </c>
    </row>
    <row r="3" spans="1:8" ht="14.25" x14ac:dyDescent="0.2">
      <c r="A3" s="32">
        <v>2</v>
      </c>
      <c r="B3" s="33">
        <v>13</v>
      </c>
      <c r="C3" s="32">
        <v>19164</v>
      </c>
      <c r="D3" s="32">
        <v>208086.99603282701</v>
      </c>
      <c r="E3" s="32">
        <v>182296.87750325201</v>
      </c>
      <c r="F3" s="32">
        <v>25790.1185295742</v>
      </c>
      <c r="G3" s="32">
        <v>182296.87750325201</v>
      </c>
      <c r="H3" s="32">
        <v>0.123939116913897</v>
      </c>
    </row>
    <row r="4" spans="1:8" ht="14.25" x14ac:dyDescent="0.2">
      <c r="A4" s="32">
        <v>3</v>
      </c>
      <c r="B4" s="33">
        <v>14</v>
      </c>
      <c r="C4" s="32">
        <v>121880</v>
      </c>
      <c r="D4" s="32">
        <v>175605.26823247899</v>
      </c>
      <c r="E4" s="32">
        <v>126656.203066667</v>
      </c>
      <c r="F4" s="32">
        <v>48949.065165811997</v>
      </c>
      <c r="G4" s="32">
        <v>126656.203066667</v>
      </c>
      <c r="H4" s="32">
        <v>0.27874485576941699</v>
      </c>
    </row>
    <row r="5" spans="1:8" ht="14.25" x14ac:dyDescent="0.2">
      <c r="A5" s="32">
        <v>4</v>
      </c>
      <c r="B5" s="33">
        <v>15</v>
      </c>
      <c r="C5" s="32">
        <v>3766</v>
      </c>
      <c r="D5" s="32">
        <v>52366.794777777803</v>
      </c>
      <c r="E5" s="32">
        <v>39054.856247863201</v>
      </c>
      <c r="F5" s="32">
        <v>13311.9385299145</v>
      </c>
      <c r="G5" s="32">
        <v>39054.856247863201</v>
      </c>
      <c r="H5" s="32">
        <v>0.25420571540428799</v>
      </c>
    </row>
    <row r="6" spans="1:8" ht="14.25" x14ac:dyDescent="0.2">
      <c r="A6" s="32">
        <v>5</v>
      </c>
      <c r="B6" s="33">
        <v>16</v>
      </c>
      <c r="C6" s="32">
        <v>2694</v>
      </c>
      <c r="D6" s="32">
        <v>140288.63129743599</v>
      </c>
      <c r="E6" s="32">
        <v>122212.653471795</v>
      </c>
      <c r="F6" s="32">
        <v>18075.977825640999</v>
      </c>
      <c r="G6" s="32">
        <v>122212.653471795</v>
      </c>
      <c r="H6" s="32">
        <v>0.12884848656992601</v>
      </c>
    </row>
    <row r="7" spans="1:8" ht="14.25" x14ac:dyDescent="0.2">
      <c r="A7" s="32">
        <v>6</v>
      </c>
      <c r="B7" s="33">
        <v>17</v>
      </c>
      <c r="C7" s="32">
        <v>22777</v>
      </c>
      <c r="D7" s="32">
        <v>281416.01911453001</v>
      </c>
      <c r="E7" s="32">
        <v>194632.851870085</v>
      </c>
      <c r="F7" s="32">
        <v>86783.167244444398</v>
      </c>
      <c r="G7" s="32">
        <v>194632.851870085</v>
      </c>
      <c r="H7" s="32">
        <v>0.30838033853760699</v>
      </c>
    </row>
    <row r="8" spans="1:8" ht="14.25" x14ac:dyDescent="0.2">
      <c r="A8" s="32">
        <v>7</v>
      </c>
      <c r="B8" s="33">
        <v>18</v>
      </c>
      <c r="C8" s="32">
        <v>54674</v>
      </c>
      <c r="D8" s="32">
        <v>159965.365092308</v>
      </c>
      <c r="E8" s="32">
        <v>129175.34168119699</v>
      </c>
      <c r="F8" s="32">
        <v>30790.023411111099</v>
      </c>
      <c r="G8" s="32">
        <v>129175.34168119699</v>
      </c>
      <c r="H8" s="32">
        <v>0.19247931196446</v>
      </c>
    </row>
    <row r="9" spans="1:8" ht="14.25" x14ac:dyDescent="0.2">
      <c r="A9" s="32">
        <v>8</v>
      </c>
      <c r="B9" s="33">
        <v>19</v>
      </c>
      <c r="C9" s="32">
        <v>13012</v>
      </c>
      <c r="D9" s="32">
        <v>108530.30360512801</v>
      </c>
      <c r="E9" s="32">
        <v>78394.007814529905</v>
      </c>
      <c r="F9" s="32">
        <v>30136.295790598298</v>
      </c>
      <c r="G9" s="32">
        <v>78394.007814529905</v>
      </c>
      <c r="H9" s="32">
        <v>0.27767632439548701</v>
      </c>
    </row>
    <row r="10" spans="1:8" ht="14.25" x14ac:dyDescent="0.2">
      <c r="A10" s="32">
        <v>9</v>
      </c>
      <c r="B10" s="33">
        <v>21</v>
      </c>
      <c r="C10" s="32">
        <v>211251</v>
      </c>
      <c r="D10" s="32">
        <v>856955.70539401704</v>
      </c>
      <c r="E10" s="32">
        <v>807575.63396239304</v>
      </c>
      <c r="F10" s="32">
        <v>49380.071431623903</v>
      </c>
      <c r="G10" s="32">
        <v>807575.63396239304</v>
      </c>
      <c r="H10" s="35">
        <v>5.7622664883151202E-2</v>
      </c>
    </row>
    <row r="11" spans="1:8" ht="14.25" x14ac:dyDescent="0.2">
      <c r="A11" s="32">
        <v>10</v>
      </c>
      <c r="B11" s="33">
        <v>22</v>
      </c>
      <c r="C11" s="32">
        <v>32708</v>
      </c>
      <c r="D11" s="32">
        <v>508954.05216837599</v>
      </c>
      <c r="E11" s="32">
        <v>434535.74565897399</v>
      </c>
      <c r="F11" s="32">
        <v>74418.306509401693</v>
      </c>
      <c r="G11" s="32">
        <v>434535.74565897399</v>
      </c>
      <c r="H11" s="32">
        <v>0.14621812360535499</v>
      </c>
    </row>
    <row r="12" spans="1:8" ht="14.25" x14ac:dyDescent="0.2">
      <c r="A12" s="32">
        <v>11</v>
      </c>
      <c r="B12" s="33">
        <v>23</v>
      </c>
      <c r="C12" s="32">
        <v>251105.48</v>
      </c>
      <c r="D12" s="32">
        <v>1789327.17849514</v>
      </c>
      <c r="E12" s="32">
        <v>1474086.05910006</v>
      </c>
      <c r="F12" s="32">
        <v>315241.11939508398</v>
      </c>
      <c r="G12" s="32">
        <v>1474086.05910006</v>
      </c>
      <c r="H12" s="32">
        <v>0.17617857884448301</v>
      </c>
    </row>
    <row r="13" spans="1:8" ht="14.25" x14ac:dyDescent="0.2">
      <c r="A13" s="32">
        <v>12</v>
      </c>
      <c r="B13" s="33">
        <v>24</v>
      </c>
      <c r="C13" s="32">
        <v>14388.26</v>
      </c>
      <c r="D13" s="32">
        <v>502671.93139401701</v>
      </c>
      <c r="E13" s="32">
        <v>456757.98601965798</v>
      </c>
      <c r="F13" s="32">
        <v>45913.945374358998</v>
      </c>
      <c r="G13" s="32">
        <v>456757.98601965798</v>
      </c>
      <c r="H13" s="32">
        <v>9.1339783478718906E-2</v>
      </c>
    </row>
    <row r="14" spans="1:8" ht="14.25" x14ac:dyDescent="0.2">
      <c r="A14" s="32">
        <v>13</v>
      </c>
      <c r="B14" s="33">
        <v>25</v>
      </c>
      <c r="C14" s="32">
        <v>85333</v>
      </c>
      <c r="D14" s="32">
        <v>895365.48600683804</v>
      </c>
      <c r="E14" s="32">
        <v>797904.49478119705</v>
      </c>
      <c r="F14" s="32">
        <v>97460.991225641003</v>
      </c>
      <c r="G14" s="32">
        <v>797904.49478119705</v>
      </c>
      <c r="H14" s="32">
        <v>0.108850511605377</v>
      </c>
    </row>
    <row r="15" spans="1:8" ht="14.25" x14ac:dyDescent="0.2">
      <c r="A15" s="32">
        <v>14</v>
      </c>
      <c r="B15" s="33">
        <v>26</v>
      </c>
      <c r="C15" s="32">
        <v>57718</v>
      </c>
      <c r="D15" s="32">
        <v>322840.35700287402</v>
      </c>
      <c r="E15" s="32">
        <v>272366.81900215597</v>
      </c>
      <c r="F15" s="32">
        <v>50473.538000718603</v>
      </c>
      <c r="G15" s="32">
        <v>272366.81900215597</v>
      </c>
      <c r="H15" s="32">
        <v>0.156342095732069</v>
      </c>
    </row>
    <row r="16" spans="1:8" ht="14.25" x14ac:dyDescent="0.2">
      <c r="A16" s="32">
        <v>15</v>
      </c>
      <c r="B16" s="33">
        <v>27</v>
      </c>
      <c r="C16" s="32">
        <v>219248.318</v>
      </c>
      <c r="D16" s="32">
        <v>1441645.68053333</v>
      </c>
      <c r="E16" s="32">
        <v>1305802.5204</v>
      </c>
      <c r="F16" s="32">
        <v>135843.160133333</v>
      </c>
      <c r="G16" s="32">
        <v>1305802.5204</v>
      </c>
      <c r="H16" s="32">
        <v>9.4227841117713804E-2</v>
      </c>
    </row>
    <row r="17" spans="1:8" ht="14.25" x14ac:dyDescent="0.2">
      <c r="A17" s="32">
        <v>16</v>
      </c>
      <c r="B17" s="33">
        <v>29</v>
      </c>
      <c r="C17" s="32">
        <v>196720</v>
      </c>
      <c r="D17" s="32">
        <v>2840734.0045128199</v>
      </c>
      <c r="E17" s="32">
        <v>2540333.2725854702</v>
      </c>
      <c r="F17" s="32">
        <v>300400.73192734999</v>
      </c>
      <c r="G17" s="32">
        <v>2540333.2725854702</v>
      </c>
      <c r="H17" s="32">
        <v>0.105747574904983</v>
      </c>
    </row>
    <row r="18" spans="1:8" ht="14.25" x14ac:dyDescent="0.2">
      <c r="A18" s="32">
        <v>17</v>
      </c>
      <c r="B18" s="33">
        <v>31</v>
      </c>
      <c r="C18" s="32">
        <v>29933.582999999999</v>
      </c>
      <c r="D18" s="32">
        <v>255087.155296029</v>
      </c>
      <c r="E18" s="32">
        <v>210984.75086761199</v>
      </c>
      <c r="F18" s="32">
        <v>44102.4044284173</v>
      </c>
      <c r="G18" s="32">
        <v>210984.75086761199</v>
      </c>
      <c r="H18" s="32">
        <v>0.17289151379353601</v>
      </c>
    </row>
    <row r="19" spans="1:8" ht="14.25" x14ac:dyDescent="0.2">
      <c r="A19" s="32">
        <v>18</v>
      </c>
      <c r="B19" s="33">
        <v>32</v>
      </c>
      <c r="C19" s="32">
        <v>16523.539000000001</v>
      </c>
      <c r="D19" s="32">
        <v>242676.67088814799</v>
      </c>
      <c r="E19" s="32">
        <v>221645.26052109999</v>
      </c>
      <c r="F19" s="32">
        <v>21031.4103670478</v>
      </c>
      <c r="G19" s="32">
        <v>221645.26052109999</v>
      </c>
      <c r="H19" s="32">
        <v>8.6664327024419202E-2</v>
      </c>
    </row>
    <row r="20" spans="1:8" ht="14.25" x14ac:dyDescent="0.2">
      <c r="A20" s="32">
        <v>19</v>
      </c>
      <c r="B20" s="33">
        <v>33</v>
      </c>
      <c r="C20" s="32">
        <v>65640.782000000007</v>
      </c>
      <c r="D20" s="32">
        <v>686105.90451807703</v>
      </c>
      <c r="E20" s="32">
        <v>608359.77988476295</v>
      </c>
      <c r="F20" s="32">
        <v>77746.124633314204</v>
      </c>
      <c r="G20" s="32">
        <v>608359.77988476295</v>
      </c>
      <c r="H20" s="32">
        <v>0.113315049646633</v>
      </c>
    </row>
    <row r="21" spans="1:8" ht="14.25" x14ac:dyDescent="0.2">
      <c r="A21" s="32">
        <v>20</v>
      </c>
      <c r="B21" s="33">
        <v>34</v>
      </c>
      <c r="C21" s="32">
        <v>44146.303999999996</v>
      </c>
      <c r="D21" s="32">
        <v>233698.764213335</v>
      </c>
      <c r="E21" s="32">
        <v>167877.35310805199</v>
      </c>
      <c r="F21" s="32">
        <v>65821.411105283201</v>
      </c>
      <c r="G21" s="32">
        <v>167877.35310805199</v>
      </c>
      <c r="H21" s="32">
        <v>0.28165065967228298</v>
      </c>
    </row>
    <row r="22" spans="1:8" ht="14.25" x14ac:dyDescent="0.2">
      <c r="A22" s="32">
        <v>21</v>
      </c>
      <c r="B22" s="33">
        <v>35</v>
      </c>
      <c r="C22" s="32">
        <v>32575.556</v>
      </c>
      <c r="D22" s="32">
        <v>848216.44280265504</v>
      </c>
      <c r="E22" s="32">
        <v>829718.55057079601</v>
      </c>
      <c r="F22" s="32">
        <v>18497.892231858401</v>
      </c>
      <c r="G22" s="32">
        <v>829718.55057079601</v>
      </c>
      <c r="H22" s="32">
        <v>2.18079859083351E-2</v>
      </c>
    </row>
    <row r="23" spans="1:8" ht="14.25" x14ac:dyDescent="0.2">
      <c r="A23" s="32">
        <v>22</v>
      </c>
      <c r="B23" s="33">
        <v>36</v>
      </c>
      <c r="C23" s="32">
        <v>128451.70299999999</v>
      </c>
      <c r="D23" s="32">
        <v>645129.36943008797</v>
      </c>
      <c r="E23" s="32">
        <v>561030.38222467399</v>
      </c>
      <c r="F23" s="32">
        <v>84098.9872054148</v>
      </c>
      <c r="G23" s="32">
        <v>561030.38222467399</v>
      </c>
      <c r="H23" s="32">
        <v>0.130359880034152</v>
      </c>
    </row>
    <row r="24" spans="1:8" ht="14.25" x14ac:dyDescent="0.2">
      <c r="A24" s="32">
        <v>23</v>
      </c>
      <c r="B24" s="33">
        <v>37</v>
      </c>
      <c r="C24" s="32">
        <v>126068.202</v>
      </c>
      <c r="D24" s="32">
        <v>1044551.83975841</v>
      </c>
      <c r="E24" s="32">
        <v>903185.14315629902</v>
      </c>
      <c r="F24" s="32">
        <v>141366.696602109</v>
      </c>
      <c r="G24" s="32">
        <v>903185.14315629902</v>
      </c>
      <c r="H24" s="32">
        <v>0.135337176405534</v>
      </c>
    </row>
    <row r="25" spans="1:8" ht="14.25" x14ac:dyDescent="0.2">
      <c r="A25" s="32">
        <v>24</v>
      </c>
      <c r="B25" s="33">
        <v>38</v>
      </c>
      <c r="C25" s="32">
        <v>156082.223</v>
      </c>
      <c r="D25" s="32">
        <v>787629.74289822998</v>
      </c>
      <c r="E25" s="32">
        <v>758968.302388496</v>
      </c>
      <c r="F25" s="32">
        <v>28661.440509734501</v>
      </c>
      <c r="G25" s="32">
        <v>758968.302388496</v>
      </c>
      <c r="H25" s="32">
        <v>3.6389484739706997E-2</v>
      </c>
    </row>
    <row r="26" spans="1:8" ht="14.25" x14ac:dyDescent="0.2">
      <c r="A26" s="32">
        <v>25</v>
      </c>
      <c r="B26" s="33">
        <v>39</v>
      </c>
      <c r="C26" s="32">
        <v>85545.239000000001</v>
      </c>
      <c r="D26" s="32">
        <v>123893.07097340599</v>
      </c>
      <c r="E26" s="32">
        <v>92171.380630876694</v>
      </c>
      <c r="F26" s="32">
        <v>31721.690342529299</v>
      </c>
      <c r="G26" s="32">
        <v>92171.380630876694</v>
      </c>
      <c r="H26" s="32">
        <v>0.25604087535564002</v>
      </c>
    </row>
    <row r="27" spans="1:8" ht="14.25" x14ac:dyDescent="0.2">
      <c r="A27" s="32">
        <v>26</v>
      </c>
      <c r="B27" s="33">
        <v>42</v>
      </c>
      <c r="C27" s="32">
        <v>6455.3580000000002</v>
      </c>
      <c r="D27" s="32">
        <v>126851.6269</v>
      </c>
      <c r="E27" s="32">
        <v>103944.50689999999</v>
      </c>
      <c r="F27" s="32">
        <v>22907.119999999999</v>
      </c>
      <c r="G27" s="32">
        <v>103944.50689999999</v>
      </c>
      <c r="H27" s="32">
        <v>0.18058199614623899</v>
      </c>
    </row>
    <row r="28" spans="1:8" ht="14.25" x14ac:dyDescent="0.2">
      <c r="A28" s="32">
        <v>27</v>
      </c>
      <c r="B28" s="33">
        <v>75</v>
      </c>
      <c r="C28" s="32">
        <v>264</v>
      </c>
      <c r="D28" s="32">
        <v>164431.632478632</v>
      </c>
      <c r="E28" s="32">
        <v>154278.53829059799</v>
      </c>
      <c r="F28" s="32">
        <v>10153.0941880342</v>
      </c>
      <c r="G28" s="32">
        <v>154278.53829059799</v>
      </c>
      <c r="H28" s="32">
        <v>6.1746599696098997E-2</v>
      </c>
    </row>
    <row r="29" spans="1:8" ht="14.25" x14ac:dyDescent="0.2">
      <c r="A29" s="32">
        <v>28</v>
      </c>
      <c r="B29" s="33">
        <v>76</v>
      </c>
      <c r="C29" s="32">
        <v>2423</v>
      </c>
      <c r="D29" s="32">
        <v>424274.96317606798</v>
      </c>
      <c r="E29" s="32">
        <v>399857.12757179502</v>
      </c>
      <c r="F29" s="32">
        <v>24417.835604273499</v>
      </c>
      <c r="G29" s="32">
        <v>399857.12757179502</v>
      </c>
      <c r="H29" s="32">
        <v>5.7551912612247201E-2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32243.756901898501</v>
      </c>
      <c r="E30" s="32">
        <v>30137.4345057106</v>
      </c>
      <c r="F30" s="32">
        <v>2106.3223961878798</v>
      </c>
      <c r="G30" s="32">
        <v>30137.4345057106</v>
      </c>
      <c r="H30" s="32">
        <v>6.5324968259634297E-2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58</v>
      </c>
      <c r="D32" s="38">
        <v>84383.81</v>
      </c>
      <c r="E32" s="38">
        <v>81970.960000000006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75</v>
      </c>
      <c r="D33" s="38">
        <v>196316.82</v>
      </c>
      <c r="E33" s="38">
        <v>220696.73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227</v>
      </c>
      <c r="D34" s="38">
        <v>588767.64</v>
      </c>
      <c r="E34" s="38">
        <v>612585.59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167</v>
      </c>
      <c r="D35" s="38">
        <v>283656.65000000002</v>
      </c>
      <c r="E35" s="38">
        <v>322847.37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</v>
      </c>
      <c r="D36" s="38">
        <v>1.74</v>
      </c>
      <c r="E36" s="38">
        <v>0.09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40</v>
      </c>
      <c r="D37" s="38">
        <v>63766.67</v>
      </c>
      <c r="E37" s="38">
        <v>69977.759999999995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44</v>
      </c>
      <c r="D38" s="38">
        <v>47335.05</v>
      </c>
      <c r="E38" s="38">
        <v>40842.559999999998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2015-07-16T00:28:09Z</dcterms:modified>
</cp:coreProperties>
</file>