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<sst xmlns="http://schemas.openxmlformats.org/spreadsheetml/2006/main" count="117" uniqueCount="74">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</sst>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5" sqref="K1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18419546.012199994</v>
      </c>
      <c r="F3" s="25">
        <f>RA!I7</f>
        <v>2058185.4916000001</v>
      </c>
      <c r="G3" s="16">
        <f>SUM(G4:G40)</f>
        <v>16361360.520599997</v>
      </c>
      <c r="H3" s="27">
        <f>RA!J7</f>
        <v>11.1739208460229</v>
      </c>
      <c r="I3" s="20">
        <f>SUM(I4:I40)</f>
        <v>18419550.908017363</v>
      </c>
      <c r="J3" s="21">
        <f>SUM(J4:J40)</f>
        <v>16361360.586213535</v>
      </c>
      <c r="K3" s="22">
        <f>E3-I3</f>
        <v>-4.895817369222641</v>
      </c>
      <c r="L3" s="22">
        <f>G3-J3</f>
        <v>-6.5613538026809692E-2</v>
      </c>
    </row>
    <row r="4" spans="1:13" x14ac:dyDescent="0.15">
      <c r="A4" s="44">
        <f>RA!A8</f>
        <v>42201</v>
      </c>
      <c r="B4" s="12">
        <v>12</v>
      </c>
      <c r="C4" s="42" t="s">
        <v>6</v>
      </c>
      <c r="D4" s="42"/>
      <c r="E4" s="15">
        <f>VLOOKUP(C4,RA!B8:D36,3,0)</f>
        <v>662143.83860000002</v>
      </c>
      <c r="F4" s="25">
        <f>VLOOKUP(C4,RA!B8:I39,8,0)</f>
        <v>132855.40090000001</v>
      </c>
      <c r="G4" s="16">
        <f t="shared" ref="G4:G40" si="0">E4-F4</f>
        <v>529288.43770000001</v>
      </c>
      <c r="H4" s="27">
        <f>RA!J8</f>
        <v>20.064432099965199</v>
      </c>
      <c r="I4" s="20">
        <f>VLOOKUP(B4,RMS!B:D,3,FALSE)</f>
        <v>662144.50018461503</v>
      </c>
      <c r="J4" s="21">
        <f>VLOOKUP(B4,RMS!B:E,4,FALSE)</f>
        <v>529288.44862307701</v>
      </c>
      <c r="K4" s="22">
        <f t="shared" ref="K4:K40" si="1">E4-I4</f>
        <v>-0.66158461500890553</v>
      </c>
      <c r="L4" s="22">
        <f t="shared" ref="L4:L40" si="2">G4-J4</f>
        <v>-1.0923077003099024E-2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116989.2064</v>
      </c>
      <c r="F5" s="25">
        <f>VLOOKUP(C5,RA!B9:I40,8,0)</f>
        <v>23404.5628</v>
      </c>
      <c r="G5" s="16">
        <f t="shared" si="0"/>
        <v>93584.643599999996</v>
      </c>
      <c r="H5" s="27">
        <f>RA!J9</f>
        <v>20.005745418920998</v>
      </c>
      <c r="I5" s="20">
        <f>VLOOKUP(B5,RMS!B:D,3,FALSE)</f>
        <v>116989.237508903</v>
      </c>
      <c r="J5" s="21">
        <f>VLOOKUP(B5,RMS!B:E,4,FALSE)</f>
        <v>93584.637955510203</v>
      </c>
      <c r="K5" s="22">
        <f t="shared" si="1"/>
        <v>-3.1108903000131249E-2</v>
      </c>
      <c r="L5" s="22">
        <f t="shared" si="2"/>
        <v>5.6444897927576676E-3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178393.13</v>
      </c>
      <c r="F6" s="25">
        <f>VLOOKUP(C6,RA!B10:I41,8,0)</f>
        <v>47659.616199999997</v>
      </c>
      <c r="G6" s="16">
        <f t="shared" si="0"/>
        <v>130733.51380000002</v>
      </c>
      <c r="H6" s="27">
        <f>RA!J10</f>
        <v>26.71606031017</v>
      </c>
      <c r="I6" s="20">
        <f>VLOOKUP(B6,RMS!B:D,3,FALSE)</f>
        <v>178395.58466153801</v>
      </c>
      <c r="J6" s="21">
        <f>VLOOKUP(B6,RMS!B:E,4,FALSE)</f>
        <v>130733.51434786301</v>
      </c>
      <c r="K6" s="22">
        <f>E6-I6</f>
        <v>-2.4546615380095318</v>
      </c>
      <c r="L6" s="22">
        <f t="shared" si="2"/>
        <v>-5.4786299006082118E-4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52688.9899</v>
      </c>
      <c r="F7" s="25">
        <f>VLOOKUP(C7,RA!B11:I42,8,0)</f>
        <v>11446.076499999999</v>
      </c>
      <c r="G7" s="16">
        <f t="shared" si="0"/>
        <v>41242.913400000005</v>
      </c>
      <c r="H7" s="27">
        <f>RA!J11</f>
        <v>21.723848799765999</v>
      </c>
      <c r="I7" s="20">
        <f>VLOOKUP(B7,RMS!B:D,3,FALSE)</f>
        <v>52689.050624786301</v>
      </c>
      <c r="J7" s="21">
        <f>VLOOKUP(B7,RMS!B:E,4,FALSE)</f>
        <v>41242.913411965797</v>
      </c>
      <c r="K7" s="22">
        <f t="shared" si="1"/>
        <v>-6.0724786300852429E-2</v>
      </c>
      <c r="L7" s="22">
        <f t="shared" si="2"/>
        <v>-1.196579250972718E-5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124719.8563</v>
      </c>
      <c r="F8" s="25">
        <f>VLOOKUP(C8,RA!B12:I43,8,0)</f>
        <v>15794.0195</v>
      </c>
      <c r="G8" s="16">
        <f t="shared" si="0"/>
        <v>108925.8368</v>
      </c>
      <c r="H8" s="27">
        <f>RA!J12</f>
        <v>12.6635966144871</v>
      </c>
      <c r="I8" s="20">
        <f>VLOOKUP(B8,RMS!B:D,3,FALSE)</f>
        <v>124719.87882478601</v>
      </c>
      <c r="J8" s="21">
        <f>VLOOKUP(B8,RMS!B:E,4,FALSE)</f>
        <v>108925.838058974</v>
      </c>
      <c r="K8" s="22">
        <f t="shared" si="1"/>
        <v>-2.2524786007124931E-2</v>
      </c>
      <c r="L8" s="22">
        <f t="shared" si="2"/>
        <v>-1.2589739926625043E-3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292740.96120000002</v>
      </c>
      <c r="F9" s="25">
        <f>VLOOKUP(C9,RA!B13:I44,8,0)</f>
        <v>75782.824500000002</v>
      </c>
      <c r="G9" s="16">
        <f t="shared" si="0"/>
        <v>216958.13670000003</v>
      </c>
      <c r="H9" s="27">
        <f>RA!J13</f>
        <v>25.887331991174701</v>
      </c>
      <c r="I9" s="20">
        <f>VLOOKUP(B9,RMS!B:D,3,FALSE)</f>
        <v>292741.16467863199</v>
      </c>
      <c r="J9" s="21">
        <f>VLOOKUP(B9,RMS!B:E,4,FALSE)</f>
        <v>216958.13603760701</v>
      </c>
      <c r="K9" s="22">
        <f t="shared" si="1"/>
        <v>-0.2034786319709383</v>
      </c>
      <c r="L9" s="22">
        <f t="shared" si="2"/>
        <v>6.6239302395842969E-4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152352.75090000001</v>
      </c>
      <c r="F10" s="25">
        <f>VLOOKUP(C10,RA!B14:I45,8,0)</f>
        <v>28549.873200000002</v>
      </c>
      <c r="G10" s="16">
        <f t="shared" si="0"/>
        <v>123802.87770000001</v>
      </c>
      <c r="H10" s="27">
        <f>RA!J14</f>
        <v>18.7393224154773</v>
      </c>
      <c r="I10" s="20">
        <f>VLOOKUP(B10,RMS!B:D,3,FALSE)</f>
        <v>152352.748373504</v>
      </c>
      <c r="J10" s="21">
        <f>VLOOKUP(B10,RMS!B:E,4,FALSE)</f>
        <v>123802.87299658101</v>
      </c>
      <c r="K10" s="22">
        <f t="shared" si="1"/>
        <v>2.526496013160795E-3</v>
      </c>
      <c r="L10" s="22">
        <f t="shared" si="2"/>
        <v>4.703419006546028E-3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125425.66680000001</v>
      </c>
      <c r="F11" s="25">
        <f>VLOOKUP(C11,RA!B15:I46,8,0)</f>
        <v>21499.771799999999</v>
      </c>
      <c r="G11" s="16">
        <f t="shared" si="0"/>
        <v>103925.895</v>
      </c>
      <c r="H11" s="27">
        <f>RA!J15</f>
        <v>17.141445087378202</v>
      </c>
      <c r="I11" s="20">
        <f>VLOOKUP(B11,RMS!B:D,3,FALSE)</f>
        <v>125425.73462735</v>
      </c>
      <c r="J11" s="21">
        <f>VLOOKUP(B11,RMS!B:E,4,FALSE)</f>
        <v>103925.894112821</v>
      </c>
      <c r="K11" s="22">
        <f t="shared" si="1"/>
        <v>-6.7827349994331598E-2</v>
      </c>
      <c r="L11" s="22">
        <f t="shared" si="2"/>
        <v>8.8717900507617742E-4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931673.43819999998</v>
      </c>
      <c r="F12" s="25">
        <f>VLOOKUP(C12,RA!B16:I47,8,0)</f>
        <v>28298.655599999998</v>
      </c>
      <c r="G12" s="16">
        <f t="shared" si="0"/>
        <v>903374.78260000004</v>
      </c>
      <c r="H12" s="27">
        <f>RA!J16</f>
        <v>3.0374007071268698</v>
      </c>
      <c r="I12" s="20">
        <f>VLOOKUP(B12,RMS!B:D,3,FALSE)</f>
        <v>931672.74771452998</v>
      </c>
      <c r="J12" s="21">
        <f>VLOOKUP(B12,RMS!B:E,4,FALSE)</f>
        <v>903374.78253418801</v>
      </c>
      <c r="K12" s="22">
        <f t="shared" si="1"/>
        <v>0.69048546999692917</v>
      </c>
      <c r="L12" s="22">
        <f t="shared" si="2"/>
        <v>6.5812026150524616E-5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538724.42989999999</v>
      </c>
      <c r="F13" s="25">
        <f>VLOOKUP(C13,RA!B17:I48,8,0)</f>
        <v>62937.025800000003</v>
      </c>
      <c r="G13" s="16">
        <f t="shared" si="0"/>
        <v>475787.40409999999</v>
      </c>
      <c r="H13" s="27">
        <f>RA!J17</f>
        <v>11.682601030675899</v>
      </c>
      <c r="I13" s="20">
        <f>VLOOKUP(B13,RMS!B:D,3,FALSE)</f>
        <v>538724.42250170896</v>
      </c>
      <c r="J13" s="21">
        <f>VLOOKUP(B13,RMS!B:E,4,FALSE)</f>
        <v>475787.40249658102</v>
      </c>
      <c r="K13" s="22">
        <f t="shared" si="1"/>
        <v>7.3982910253107548E-3</v>
      </c>
      <c r="L13" s="22">
        <f t="shared" si="2"/>
        <v>1.6034189611673355E-3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2085011.6625999999</v>
      </c>
      <c r="F14" s="25">
        <f>VLOOKUP(C14,RA!B18:I49,8,0)</f>
        <v>334564.23369999998</v>
      </c>
      <c r="G14" s="16">
        <f t="shared" si="0"/>
        <v>1750447.4288999999</v>
      </c>
      <c r="H14" s="27">
        <f>RA!J18</f>
        <v>16.0461564652737</v>
      </c>
      <c r="I14" s="20">
        <f>VLOOKUP(B14,RMS!B:D,3,FALSE)</f>
        <v>2085011.5496906301</v>
      </c>
      <c r="J14" s="21">
        <f>VLOOKUP(B14,RMS!B:E,4,FALSE)</f>
        <v>1750447.4217694299</v>
      </c>
      <c r="K14" s="22">
        <f t="shared" si="1"/>
        <v>0.11290936986915767</v>
      </c>
      <c r="L14" s="22">
        <f t="shared" si="2"/>
        <v>7.1305700112134218E-3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441258.19410000002</v>
      </c>
      <c r="F15" s="25">
        <f>VLOOKUP(C15,RA!B19:I50,8,0)</f>
        <v>52115.404600000002</v>
      </c>
      <c r="G15" s="16">
        <f t="shared" si="0"/>
        <v>389142.78950000001</v>
      </c>
      <c r="H15" s="27">
        <f>RA!J19</f>
        <v>11.8106372406966</v>
      </c>
      <c r="I15" s="20">
        <f>VLOOKUP(B15,RMS!B:D,3,FALSE)</f>
        <v>441258.23829401698</v>
      </c>
      <c r="J15" s="21">
        <f>VLOOKUP(B15,RMS!B:E,4,FALSE)</f>
        <v>389142.78893162397</v>
      </c>
      <c r="K15" s="22">
        <f t="shared" si="1"/>
        <v>-4.4194016954861581E-2</v>
      </c>
      <c r="L15" s="22">
        <f t="shared" si="2"/>
        <v>5.6837603915482759E-4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1153950.8578000001</v>
      </c>
      <c r="F16" s="25">
        <f>VLOOKUP(C16,RA!B20:I51,8,0)</f>
        <v>93028.684999999998</v>
      </c>
      <c r="G16" s="16">
        <f t="shared" si="0"/>
        <v>1060922.1728000001</v>
      </c>
      <c r="H16" s="27">
        <f>RA!J20</f>
        <v>8.0617544821066804</v>
      </c>
      <c r="I16" s="20">
        <f>VLOOKUP(B16,RMS!B:D,3,FALSE)</f>
        <v>1153950.9883000001</v>
      </c>
      <c r="J16" s="21">
        <f>VLOOKUP(B16,RMS!B:E,4,FALSE)</f>
        <v>1060922.1728000001</v>
      </c>
      <c r="K16" s="22">
        <f t="shared" si="1"/>
        <v>-0.13049999997019768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393267.23599999998</v>
      </c>
      <c r="F17" s="25">
        <f>VLOOKUP(C17,RA!B21:I52,8,0)</f>
        <v>54614.672700000003</v>
      </c>
      <c r="G17" s="16">
        <f t="shared" si="0"/>
        <v>338652.56329999998</v>
      </c>
      <c r="H17" s="27">
        <f>RA!J21</f>
        <v>13.887419978205401</v>
      </c>
      <c r="I17" s="20">
        <f>VLOOKUP(B17,RMS!B:D,3,FALSE)</f>
        <v>393266.86309083301</v>
      </c>
      <c r="J17" s="21">
        <f>VLOOKUP(B17,RMS!B:E,4,FALSE)</f>
        <v>338652.56309312501</v>
      </c>
      <c r="K17" s="22">
        <f t="shared" si="1"/>
        <v>0.37290916696656495</v>
      </c>
      <c r="L17" s="22">
        <f t="shared" si="2"/>
        <v>2.0687497453764081E-4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1403119.1</v>
      </c>
      <c r="F18" s="25">
        <f>VLOOKUP(C18,RA!B22:I53,8,0)</f>
        <v>191565.20970000001</v>
      </c>
      <c r="G18" s="16">
        <f t="shared" si="0"/>
        <v>1211553.8903000001</v>
      </c>
      <c r="H18" s="27">
        <f>RA!J22</f>
        <v>13.6528117748522</v>
      </c>
      <c r="I18" s="20">
        <f>VLOOKUP(B18,RMS!B:D,3,FALSE)</f>
        <v>1403120.7609000001</v>
      </c>
      <c r="J18" s="21">
        <f>VLOOKUP(B18,RMS!B:E,4,FALSE)</f>
        <v>1211553.8922999999</v>
      </c>
      <c r="K18" s="22">
        <f t="shared" si="1"/>
        <v>-1.6609000000171363</v>
      </c>
      <c r="L18" s="22">
        <f t="shared" si="2"/>
        <v>-1.999999862164259E-3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2880866.9975999999</v>
      </c>
      <c r="F19" s="25">
        <f>VLOOKUP(C19,RA!B23:I54,8,0)</f>
        <v>336356.79690000002</v>
      </c>
      <c r="G19" s="16">
        <f t="shared" si="0"/>
        <v>2544510.2006999999</v>
      </c>
      <c r="H19" s="27">
        <f>RA!J23</f>
        <v>11.6755406334348</v>
      </c>
      <c r="I19" s="20">
        <f>VLOOKUP(B19,RMS!B:D,3,FALSE)</f>
        <v>2880868.1813666699</v>
      </c>
      <c r="J19" s="21">
        <f>VLOOKUP(B19,RMS!B:E,4,FALSE)</f>
        <v>2544510.23855128</v>
      </c>
      <c r="K19" s="22">
        <f t="shared" si="1"/>
        <v>-1.1837666700594127</v>
      </c>
      <c r="L19" s="22">
        <f t="shared" si="2"/>
        <v>-3.7851280067116022E-2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297292.0344</v>
      </c>
      <c r="F20" s="25">
        <f>VLOOKUP(C20,RA!B24:I55,8,0)</f>
        <v>43449.123800000001</v>
      </c>
      <c r="G20" s="16">
        <f t="shared" si="0"/>
        <v>253842.9106</v>
      </c>
      <c r="H20" s="27">
        <f>RA!J24</f>
        <v>14.6149639991834</v>
      </c>
      <c r="I20" s="20">
        <f>VLOOKUP(B20,RMS!B:D,3,FALSE)</f>
        <v>297292.06173070101</v>
      </c>
      <c r="J20" s="21">
        <f>VLOOKUP(B20,RMS!B:E,4,FALSE)</f>
        <v>253842.91032468399</v>
      </c>
      <c r="K20" s="22">
        <f t="shared" si="1"/>
        <v>-2.7330701006576419E-2</v>
      </c>
      <c r="L20" s="22">
        <f t="shared" si="2"/>
        <v>2.753160079009831E-4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252575.29579999999</v>
      </c>
      <c r="F21" s="25">
        <f>VLOOKUP(C21,RA!B25:I56,8,0)</f>
        <v>24840.100299999998</v>
      </c>
      <c r="G21" s="16">
        <f t="shared" si="0"/>
        <v>227735.1955</v>
      </c>
      <c r="H21" s="27">
        <f>RA!J25</f>
        <v>9.8347307567520197</v>
      </c>
      <c r="I21" s="20">
        <f>VLOOKUP(B21,RMS!B:D,3,FALSE)</f>
        <v>252575.29248162801</v>
      </c>
      <c r="J21" s="21">
        <f>VLOOKUP(B21,RMS!B:E,4,FALSE)</f>
        <v>227735.198233239</v>
      </c>
      <c r="K21" s="22">
        <f t="shared" si="1"/>
        <v>3.3183719788212329E-3</v>
      </c>
      <c r="L21" s="22">
        <f t="shared" si="2"/>
        <v>-2.7332390018273145E-3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674397.51459999999</v>
      </c>
      <c r="F22" s="25">
        <f>VLOOKUP(C22,RA!B26:I57,8,0)</f>
        <v>119437.90429999999</v>
      </c>
      <c r="G22" s="16">
        <f t="shared" si="0"/>
        <v>554959.61030000006</v>
      </c>
      <c r="H22" s="27">
        <f>RA!J26</f>
        <v>17.710312051022498</v>
      </c>
      <c r="I22" s="20">
        <f>VLOOKUP(B22,RMS!B:D,3,FALSE)</f>
        <v>674397.25009026495</v>
      </c>
      <c r="J22" s="21">
        <f>VLOOKUP(B22,RMS!B:E,4,FALSE)</f>
        <v>554959.57931935904</v>
      </c>
      <c r="K22" s="22">
        <f t="shared" si="1"/>
        <v>0.26450973504688591</v>
      </c>
      <c r="L22" s="22">
        <f t="shared" si="2"/>
        <v>3.0980641022324562E-2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279924.31579999998</v>
      </c>
      <c r="F23" s="25">
        <f>VLOOKUP(C23,RA!B27:I58,8,0)</f>
        <v>79048.996499999994</v>
      </c>
      <c r="G23" s="16">
        <f t="shared" si="0"/>
        <v>200875.31929999997</v>
      </c>
      <c r="H23" s="27">
        <f>RA!J27</f>
        <v>28.2394175990337</v>
      </c>
      <c r="I23" s="20">
        <f>VLOOKUP(B23,RMS!B:D,3,FALSE)</f>
        <v>279924.278557938</v>
      </c>
      <c r="J23" s="21">
        <f>VLOOKUP(B23,RMS!B:E,4,FALSE)</f>
        <v>200875.34180660499</v>
      </c>
      <c r="K23" s="22">
        <f t="shared" si="1"/>
        <v>3.724206198239699E-2</v>
      </c>
      <c r="L23" s="22">
        <f t="shared" si="2"/>
        <v>-2.2506605018861592E-2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867094.4852</v>
      </c>
      <c r="F24" s="25">
        <f>VLOOKUP(C24,RA!B28:I59,8,0)</f>
        <v>19960.4931</v>
      </c>
      <c r="G24" s="16">
        <f t="shared" si="0"/>
        <v>847133.99210000003</v>
      </c>
      <c r="H24" s="27">
        <f>RA!J28</f>
        <v>2.3019974686375702</v>
      </c>
      <c r="I24" s="20">
        <f>VLOOKUP(B24,RMS!B:D,3,FALSE)</f>
        <v>867094.48490177002</v>
      </c>
      <c r="J24" s="21">
        <f>VLOOKUP(B24,RMS!B:E,4,FALSE)</f>
        <v>847134.00978053105</v>
      </c>
      <c r="K24" s="22">
        <f t="shared" si="1"/>
        <v>2.9822997748851776E-4</v>
      </c>
      <c r="L24" s="22">
        <f t="shared" si="2"/>
        <v>-1.7680531018413603E-2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655444.78049999999</v>
      </c>
      <c r="F25" s="25">
        <f>VLOOKUP(C25,RA!B29:I60,8,0)</f>
        <v>100476.5808</v>
      </c>
      <c r="G25" s="16">
        <f t="shared" si="0"/>
        <v>554968.1997</v>
      </c>
      <c r="H25" s="27">
        <f>RA!J29</f>
        <v>15.329526420723401</v>
      </c>
      <c r="I25" s="20">
        <f>VLOOKUP(B25,RMS!B:D,3,FALSE)</f>
        <v>655444.77988672606</v>
      </c>
      <c r="J25" s="21">
        <f>VLOOKUP(B25,RMS!B:E,4,FALSE)</f>
        <v>554968.19620321901</v>
      </c>
      <c r="K25" s="22">
        <f t="shared" si="1"/>
        <v>6.1327393632382154E-4</v>
      </c>
      <c r="L25" s="22">
        <f t="shared" si="2"/>
        <v>3.4967809915542603E-3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1252263.6828999999</v>
      </c>
      <c r="F26" s="25">
        <f>VLOOKUP(C26,RA!B30:I61,8,0)</f>
        <v>115750.6036</v>
      </c>
      <c r="G26" s="16">
        <f t="shared" si="0"/>
        <v>1136513.0792999999</v>
      </c>
      <c r="H26" s="27">
        <f>RA!J30</f>
        <v>9.2433091513078196</v>
      </c>
      <c r="I26" s="20">
        <f>VLOOKUP(B26,RMS!B:D,3,FALSE)</f>
        <v>1252263.6849610601</v>
      </c>
      <c r="J26" s="21">
        <f>VLOOKUP(B26,RMS!B:E,4,FALSE)</f>
        <v>1136513.0775309</v>
      </c>
      <c r="K26" s="22">
        <f t="shared" si="1"/>
        <v>-2.0610601641237736E-3</v>
      </c>
      <c r="L26" s="22">
        <f t="shared" si="2"/>
        <v>1.7690998502075672E-3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852319.43389999995</v>
      </c>
      <c r="F27" s="25">
        <f>VLOOKUP(C27,RA!B31:I62,8,0)</f>
        <v>36414.706700000002</v>
      </c>
      <c r="G27" s="16">
        <f t="shared" si="0"/>
        <v>815904.72719999996</v>
      </c>
      <c r="H27" s="27">
        <f>RA!J31</f>
        <v>4.2724247801526101</v>
      </c>
      <c r="I27" s="20">
        <f>VLOOKUP(B27,RMS!B:D,3,FALSE)</f>
        <v>852319.30076902697</v>
      </c>
      <c r="J27" s="21">
        <f>VLOOKUP(B27,RMS!B:E,4,FALSE)</f>
        <v>815904.74924867298</v>
      </c>
      <c r="K27" s="22">
        <f t="shared" si="1"/>
        <v>0.13313097297213972</v>
      </c>
      <c r="L27" s="22">
        <f t="shared" si="2"/>
        <v>-2.204867301043123E-2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124167.9186</v>
      </c>
      <c r="F28" s="25">
        <f>VLOOKUP(C28,RA!B32:I63,8,0)</f>
        <v>33023.5121</v>
      </c>
      <c r="G28" s="16">
        <f t="shared" si="0"/>
        <v>91144.406500000012</v>
      </c>
      <c r="H28" s="27">
        <f>RA!J32</f>
        <v>26.595848969960901</v>
      </c>
      <c r="I28" s="20">
        <f>VLOOKUP(B28,RMS!B:D,3,FALSE)</f>
        <v>124167.898869193</v>
      </c>
      <c r="J28" s="21">
        <f>VLOOKUP(B28,RMS!B:E,4,FALSE)</f>
        <v>91144.409643299703</v>
      </c>
      <c r="K28" s="22">
        <f t="shared" si="1"/>
        <v>1.9730807005544193E-2</v>
      </c>
      <c r="L28" s="22">
        <f t="shared" si="2"/>
        <v>-3.1432996911462396E-3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146917.87520000001</v>
      </c>
      <c r="F30" s="25">
        <f>VLOOKUP(C30,RA!B34:I66,8,0)</f>
        <v>22937.2844</v>
      </c>
      <c r="G30" s="16">
        <f t="shared" si="0"/>
        <v>123980.59080000001</v>
      </c>
      <c r="H30" s="27">
        <f>RA!J34</f>
        <v>0</v>
      </c>
      <c r="I30" s="20">
        <f>VLOOKUP(B30,RMS!B:D,3,FALSE)</f>
        <v>146917.87479999999</v>
      </c>
      <c r="J30" s="21">
        <f>VLOOKUP(B30,RMS!B:E,4,FALSE)</f>
        <v>123980.5894</v>
      </c>
      <c r="K30" s="22">
        <f t="shared" si="1"/>
        <v>4.0000001899898052E-4</v>
      </c>
      <c r="L30" s="22">
        <f t="shared" si="2"/>
        <v>1.4000000082887709E-3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84857.31</v>
      </c>
      <c r="F31" s="25">
        <f>VLOOKUP(C31,RA!B35:I67,8,0)</f>
        <v>2370.5500000000002</v>
      </c>
      <c r="G31" s="16">
        <f t="shared" si="0"/>
        <v>82486.759999999995</v>
      </c>
      <c r="H31" s="27">
        <f>RA!J35</f>
        <v>15.612316995992099</v>
      </c>
      <c r="I31" s="20">
        <f>VLOOKUP(B31,RMS!B:D,3,FALSE)</f>
        <v>84857.31</v>
      </c>
      <c r="J31" s="21">
        <f>VLOOKUP(B31,RMS!B:E,4,FALSE)</f>
        <v>82486.759999999995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189493.2</v>
      </c>
      <c r="F32" s="25">
        <f>VLOOKUP(C32,RA!B34:I67,8,0)</f>
        <v>-29304.34</v>
      </c>
      <c r="G32" s="16">
        <f t="shared" si="0"/>
        <v>218797.54</v>
      </c>
      <c r="H32" s="27">
        <f>RA!J35</f>
        <v>15.612316995992099</v>
      </c>
      <c r="I32" s="20">
        <f>VLOOKUP(B32,RMS!B:D,3,FALSE)</f>
        <v>189493.2</v>
      </c>
      <c r="J32" s="21">
        <f>VLOOKUP(B32,RMS!B:E,4,FALSE)</f>
        <v>218797.54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399235.9</v>
      </c>
      <c r="F33" s="25">
        <f>VLOOKUP(C33,RA!B34:I68,8,0)</f>
        <v>-10132.209999999999</v>
      </c>
      <c r="G33" s="16">
        <f t="shared" si="0"/>
        <v>409368.11000000004</v>
      </c>
      <c r="H33" s="27">
        <f>RA!J34</f>
        <v>0</v>
      </c>
      <c r="I33" s="20">
        <f>VLOOKUP(B33,RMS!B:D,3,FALSE)</f>
        <v>399235.9</v>
      </c>
      <c r="J33" s="21">
        <f>VLOOKUP(B33,RMS!B:E,4,FALSE)</f>
        <v>409368.11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199671.97</v>
      </c>
      <c r="F34" s="25">
        <f>VLOOKUP(C34,RA!B35:I69,8,0)</f>
        <v>-43118.41</v>
      </c>
      <c r="G34" s="16">
        <f t="shared" si="0"/>
        <v>242790.38</v>
      </c>
      <c r="H34" s="27">
        <f>RA!J35</f>
        <v>15.612316995992099</v>
      </c>
      <c r="I34" s="20">
        <f>VLOOKUP(B34,RMS!B:D,3,FALSE)</f>
        <v>199671.97</v>
      </c>
      <c r="J34" s="21">
        <f>VLOOKUP(B34,RMS!B:E,4,FALSE)</f>
        <v>242790.38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48.08</v>
      </c>
      <c r="F35" s="25">
        <f>VLOOKUP(C35,RA!B36:I70,8,0)</f>
        <v>43.38</v>
      </c>
      <c r="G35" s="16">
        <f t="shared" si="0"/>
        <v>4.6999999999999957</v>
      </c>
      <c r="H35" s="27">
        <f>RA!J36</f>
        <v>2.7935719385872599</v>
      </c>
      <c r="I35" s="20">
        <f>VLOOKUP(B35,RMS!B:D,3,FALSE)</f>
        <v>48.08</v>
      </c>
      <c r="J35" s="21">
        <f>VLOOKUP(B35,RMS!B:E,4,FALSE)</f>
        <v>4.7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171664.52989999999</v>
      </c>
      <c r="F36" s="25">
        <f>VLOOKUP(C36,RA!B8:I70,8,0)</f>
        <v>10449.9882</v>
      </c>
      <c r="G36" s="16">
        <f t="shared" si="0"/>
        <v>161214.5417</v>
      </c>
      <c r="H36" s="27">
        <f>RA!J36</f>
        <v>2.7935719385872599</v>
      </c>
      <c r="I36" s="20">
        <f>VLOOKUP(B36,RMS!B:D,3,FALSE)</f>
        <v>171664.52991452999</v>
      </c>
      <c r="J36" s="21">
        <f>VLOOKUP(B36,RMS!B:E,4,FALSE)</f>
        <v>161214.54273504301</v>
      </c>
      <c r="K36" s="22">
        <f t="shared" si="1"/>
        <v>-1.4530000044032931E-5</v>
      </c>
      <c r="L36" s="22">
        <f t="shared" si="2"/>
        <v>-1.0350430093239993E-3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324593.13290000003</v>
      </c>
      <c r="F37" s="25">
        <f>VLOOKUP(C37,RA!B8:I71,8,0)</f>
        <v>16809.248599999999</v>
      </c>
      <c r="G37" s="16">
        <f t="shared" si="0"/>
        <v>307783.88430000003</v>
      </c>
      <c r="H37" s="27">
        <f>RA!J37</f>
        <v>-15.464586592025499</v>
      </c>
      <c r="I37" s="20">
        <f>VLOOKUP(B37,RMS!B:D,3,FALSE)</f>
        <v>324593.12363760697</v>
      </c>
      <c r="J37" s="21">
        <f>VLOOKUP(B37,RMS!B:E,4,FALSE)</f>
        <v>307783.887476923</v>
      </c>
      <c r="K37" s="22">
        <f t="shared" si="1"/>
        <v>9.262393054086715E-3</v>
      </c>
      <c r="L37" s="22">
        <f t="shared" si="2"/>
        <v>-3.1769229681231081E-3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69571.820000000007</v>
      </c>
      <c r="F38" s="25">
        <f>VLOOKUP(C38,RA!B9:I72,8,0)</f>
        <v>-574.36</v>
      </c>
      <c r="G38" s="16">
        <f t="shared" si="0"/>
        <v>70146.180000000008</v>
      </c>
      <c r="H38" s="27">
        <f>RA!J38</f>
        <v>-2.5379005244768802</v>
      </c>
      <c r="I38" s="20">
        <f>VLOOKUP(B38,RMS!B:D,3,FALSE)</f>
        <v>69571.820000000007</v>
      </c>
      <c r="J38" s="21">
        <f>VLOOKUP(B38,RMS!B:E,4,FALSE)</f>
        <v>70146.179999999993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41832.519999999997</v>
      </c>
      <c r="F39" s="25">
        <f>VLOOKUP(C39,RA!B10:I73,8,0)</f>
        <v>5623.01</v>
      </c>
      <c r="G39" s="16">
        <f t="shared" si="0"/>
        <v>36209.509999999995</v>
      </c>
      <c r="H39" s="27">
        <f>RA!J39</f>
        <v>-21.594623421604901</v>
      </c>
      <c r="I39" s="20">
        <f>VLOOKUP(B39,RMS!B:D,3,FALSE)</f>
        <v>41832.519999999997</v>
      </c>
      <c r="J39" s="21">
        <f>VLOOKUP(B39,RMS!B:E,4,FALSE)</f>
        <v>36209.51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2853.8962000000001</v>
      </c>
      <c r="F40" s="25">
        <f>VLOOKUP(C40,RA!B8:I74,8,0)</f>
        <v>206.49979999999999</v>
      </c>
      <c r="G40" s="16">
        <f t="shared" si="0"/>
        <v>2647.3964000000001</v>
      </c>
      <c r="H40" s="27">
        <f>RA!J40</f>
        <v>90.224625623960094</v>
      </c>
      <c r="I40" s="20">
        <f>VLOOKUP(B40,RMS!B:D,3,FALSE)</f>
        <v>2853.8960744270498</v>
      </c>
      <c r="J40" s="21">
        <f>VLOOKUP(B40,RMS!B:E,4,FALSE)</f>
        <v>2647.39649043189</v>
      </c>
      <c r="K40" s="22">
        <f t="shared" si="1"/>
        <v>1.2557295031001559E-4</v>
      </c>
      <c r="L40" s="22">
        <f t="shared" si="2"/>
        <v>-9.0431889930187026E-5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18419546.012200002</v>
      </c>
      <c r="E7" s="68">
        <v>18710114.053399999</v>
      </c>
      <c r="F7" s="69">
        <v>98.447000160604603</v>
      </c>
      <c r="G7" s="68">
        <v>17675028.57</v>
      </c>
      <c r="H7" s="69">
        <v>4.2122559477141097</v>
      </c>
      <c r="I7" s="68">
        <v>2058185.4916000001</v>
      </c>
      <c r="J7" s="69">
        <v>11.1739208460229</v>
      </c>
      <c r="K7" s="68">
        <v>1845994.0863999999</v>
      </c>
      <c r="L7" s="69">
        <v>10.4440797879853</v>
      </c>
      <c r="M7" s="69">
        <v>0.114946958261285</v>
      </c>
      <c r="N7" s="68">
        <v>287464714.39319998</v>
      </c>
      <c r="O7" s="68">
        <v>4445164957.2021999</v>
      </c>
      <c r="P7" s="68">
        <v>1073182</v>
      </c>
      <c r="Q7" s="68">
        <v>967834</v>
      </c>
      <c r="R7" s="69">
        <v>10.884924480851099</v>
      </c>
      <c r="S7" s="68">
        <v>17.163487658384099</v>
      </c>
      <c r="T7" s="68">
        <v>18.329721453575701</v>
      </c>
      <c r="U7" s="70">
        <v>-6.7948532279911902</v>
      </c>
      <c r="V7" s="58"/>
      <c r="W7" s="58"/>
    </row>
    <row r="8" spans="1:23" ht="14.25" thickBot="1" x14ac:dyDescent="0.2">
      <c r="A8" s="55">
        <v>42201</v>
      </c>
      <c r="B8" s="45" t="s">
        <v>6</v>
      </c>
      <c r="C8" s="46"/>
      <c r="D8" s="71">
        <v>662143.83860000002</v>
      </c>
      <c r="E8" s="71">
        <v>752031.68830000004</v>
      </c>
      <c r="F8" s="72">
        <v>88.047332167186298</v>
      </c>
      <c r="G8" s="71">
        <v>663218.94530000002</v>
      </c>
      <c r="H8" s="72">
        <v>-0.162104340899627</v>
      </c>
      <c r="I8" s="71">
        <v>132855.40090000001</v>
      </c>
      <c r="J8" s="72">
        <v>20.064432099965199</v>
      </c>
      <c r="K8" s="71">
        <v>128678.4626</v>
      </c>
      <c r="L8" s="72">
        <v>19.402108988577499</v>
      </c>
      <c r="M8" s="72">
        <v>3.2460275135428998E-2</v>
      </c>
      <c r="N8" s="71">
        <v>9761547.5132999998</v>
      </c>
      <c r="O8" s="71">
        <v>160913709.82449999</v>
      </c>
      <c r="P8" s="71">
        <v>40918</v>
      </c>
      <c r="Q8" s="71">
        <v>27323</v>
      </c>
      <c r="R8" s="72">
        <v>49.756615305786397</v>
      </c>
      <c r="S8" s="71">
        <v>16.182214150251699</v>
      </c>
      <c r="T8" s="71">
        <v>21.094253127401799</v>
      </c>
      <c r="U8" s="73">
        <v>-30.354554275093999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116989.2064</v>
      </c>
      <c r="E9" s="71">
        <v>134206.27359999999</v>
      </c>
      <c r="F9" s="72">
        <v>87.171190483005802</v>
      </c>
      <c r="G9" s="71">
        <v>115453.09849999999</v>
      </c>
      <c r="H9" s="72">
        <v>1.33050383225533</v>
      </c>
      <c r="I9" s="71">
        <v>23404.5628</v>
      </c>
      <c r="J9" s="72">
        <v>20.005745418920998</v>
      </c>
      <c r="K9" s="71">
        <v>25241.7801</v>
      </c>
      <c r="L9" s="72">
        <v>21.863233146575102</v>
      </c>
      <c r="M9" s="72">
        <v>-7.2784775587202005E-2</v>
      </c>
      <c r="N9" s="71">
        <v>2100446.9289000002</v>
      </c>
      <c r="O9" s="71">
        <v>25658262.9921</v>
      </c>
      <c r="P9" s="71">
        <v>7334</v>
      </c>
      <c r="Q9" s="71">
        <v>5887</v>
      </c>
      <c r="R9" s="72">
        <v>24.579582130117199</v>
      </c>
      <c r="S9" s="71">
        <v>15.951623452413401</v>
      </c>
      <c r="T9" s="71">
        <v>35.346857125870599</v>
      </c>
      <c r="U9" s="73">
        <v>-121.587835440804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178393.13</v>
      </c>
      <c r="E10" s="71">
        <v>198688.69029999999</v>
      </c>
      <c r="F10" s="72">
        <v>89.785246322095304</v>
      </c>
      <c r="G10" s="71">
        <v>185342.67329999999</v>
      </c>
      <c r="H10" s="72">
        <v>-3.7495646179395101</v>
      </c>
      <c r="I10" s="71">
        <v>47659.616199999997</v>
      </c>
      <c r="J10" s="72">
        <v>26.71606031017</v>
      </c>
      <c r="K10" s="71">
        <v>48705.044399999999</v>
      </c>
      <c r="L10" s="72">
        <v>26.278375903839901</v>
      </c>
      <c r="M10" s="72">
        <v>-2.1464474837846002E-2</v>
      </c>
      <c r="N10" s="71">
        <v>2868637.6061</v>
      </c>
      <c r="O10" s="71">
        <v>41849331.048500001</v>
      </c>
      <c r="P10" s="71">
        <v>101921</v>
      </c>
      <c r="Q10" s="71">
        <v>94698</v>
      </c>
      <c r="R10" s="72">
        <v>7.6274050138334601</v>
      </c>
      <c r="S10" s="71">
        <v>1.75030788551918</v>
      </c>
      <c r="T10" s="71">
        <v>1.85434697459292</v>
      </c>
      <c r="U10" s="73">
        <v>-5.9440450411316998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52688.9899</v>
      </c>
      <c r="E11" s="71">
        <v>68351.5291</v>
      </c>
      <c r="F11" s="72">
        <v>77.085312638602005</v>
      </c>
      <c r="G11" s="71">
        <v>62069.9231</v>
      </c>
      <c r="H11" s="72">
        <v>-15.1134925443463</v>
      </c>
      <c r="I11" s="71">
        <v>11446.076499999999</v>
      </c>
      <c r="J11" s="72">
        <v>21.723848799765999</v>
      </c>
      <c r="K11" s="71">
        <v>12796.683499999999</v>
      </c>
      <c r="L11" s="72">
        <v>20.6165609056474</v>
      </c>
      <c r="M11" s="72">
        <v>-0.10554351836552001</v>
      </c>
      <c r="N11" s="71">
        <v>887887.46719999996</v>
      </c>
      <c r="O11" s="71">
        <v>13783690.741900001</v>
      </c>
      <c r="P11" s="71">
        <v>3420</v>
      </c>
      <c r="Q11" s="71">
        <v>2964</v>
      </c>
      <c r="R11" s="72">
        <v>15.384615384615399</v>
      </c>
      <c r="S11" s="71">
        <v>15.4061373976608</v>
      </c>
      <c r="T11" s="71">
        <v>17.667590283400799</v>
      </c>
      <c r="U11" s="73">
        <v>-14.6789089787253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124719.8563</v>
      </c>
      <c r="E12" s="71">
        <v>178196.5099</v>
      </c>
      <c r="F12" s="72">
        <v>69.990066791987203</v>
      </c>
      <c r="G12" s="71">
        <v>154621.37940000001</v>
      </c>
      <c r="H12" s="72">
        <v>-19.338543748627298</v>
      </c>
      <c r="I12" s="71">
        <v>15794.0195</v>
      </c>
      <c r="J12" s="72">
        <v>12.6635966144871</v>
      </c>
      <c r="K12" s="71">
        <v>31723.562000000002</v>
      </c>
      <c r="L12" s="72">
        <v>20.516931179311399</v>
      </c>
      <c r="M12" s="72">
        <v>-0.50213599910375795</v>
      </c>
      <c r="N12" s="71">
        <v>2397371.0282000001</v>
      </c>
      <c r="O12" s="71">
        <v>49074433.210500002</v>
      </c>
      <c r="P12" s="71">
        <v>1748</v>
      </c>
      <c r="Q12" s="71">
        <v>1731</v>
      </c>
      <c r="R12" s="72">
        <v>0.98209127671866603</v>
      </c>
      <c r="S12" s="71">
        <v>71.350032208238005</v>
      </c>
      <c r="T12" s="71">
        <v>81.044838359329901</v>
      </c>
      <c r="U12" s="73">
        <v>-13.5876689204529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292740.96120000002</v>
      </c>
      <c r="E13" s="71">
        <v>338220.22350000002</v>
      </c>
      <c r="F13" s="72">
        <v>86.553358096281897</v>
      </c>
      <c r="G13" s="71">
        <v>346324.27120000002</v>
      </c>
      <c r="H13" s="72">
        <v>-15.4720054168701</v>
      </c>
      <c r="I13" s="71">
        <v>75782.824500000002</v>
      </c>
      <c r="J13" s="72">
        <v>25.887331991174701</v>
      </c>
      <c r="K13" s="71">
        <v>79388.087400000004</v>
      </c>
      <c r="L13" s="72">
        <v>22.9230504477562</v>
      </c>
      <c r="M13" s="72">
        <v>-4.5413147212311003E-2</v>
      </c>
      <c r="N13" s="71">
        <v>4708443.2489</v>
      </c>
      <c r="O13" s="71">
        <v>72977291.976600006</v>
      </c>
      <c r="P13" s="71">
        <v>16678</v>
      </c>
      <c r="Q13" s="71">
        <v>12524</v>
      </c>
      <c r="R13" s="72">
        <v>33.1683168316832</v>
      </c>
      <c r="S13" s="71">
        <v>17.552521957069199</v>
      </c>
      <c r="T13" s="71">
        <v>22.470112288406298</v>
      </c>
      <c r="U13" s="73">
        <v>-28.016431731945701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152352.75090000001</v>
      </c>
      <c r="E14" s="71">
        <v>183634.24050000001</v>
      </c>
      <c r="F14" s="72">
        <v>82.965328516715303</v>
      </c>
      <c r="G14" s="71">
        <v>175361.47889999999</v>
      </c>
      <c r="H14" s="72">
        <v>-13.1207424483006</v>
      </c>
      <c r="I14" s="71">
        <v>28549.873200000002</v>
      </c>
      <c r="J14" s="72">
        <v>18.7393224154773</v>
      </c>
      <c r="K14" s="71">
        <v>16146.0975</v>
      </c>
      <c r="L14" s="72">
        <v>9.2073228403869294</v>
      </c>
      <c r="M14" s="72">
        <v>0.76822128071504603</v>
      </c>
      <c r="N14" s="71">
        <v>2697535.8018</v>
      </c>
      <c r="O14" s="71">
        <v>39017765.175899997</v>
      </c>
      <c r="P14" s="71">
        <v>2980</v>
      </c>
      <c r="Q14" s="71">
        <v>2928</v>
      </c>
      <c r="R14" s="72">
        <v>1.7759562841530101</v>
      </c>
      <c r="S14" s="71">
        <v>51.125084194630901</v>
      </c>
      <c r="T14" s="71">
        <v>54.632980806010899</v>
      </c>
      <c r="U14" s="73">
        <v>-6.8614001651824497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125425.66680000001</v>
      </c>
      <c r="E15" s="71">
        <v>130339.7833</v>
      </c>
      <c r="F15" s="72">
        <v>96.229764715283196</v>
      </c>
      <c r="G15" s="71">
        <v>132141.18580000001</v>
      </c>
      <c r="H15" s="72">
        <v>-5.0820786565092302</v>
      </c>
      <c r="I15" s="71">
        <v>21499.771799999999</v>
      </c>
      <c r="J15" s="72">
        <v>17.141445087378202</v>
      </c>
      <c r="K15" s="71">
        <v>24812.766299999999</v>
      </c>
      <c r="L15" s="72">
        <v>18.7774660487419</v>
      </c>
      <c r="M15" s="72">
        <v>-0.13351975591693699</v>
      </c>
      <c r="N15" s="71">
        <v>1949142.2383999999</v>
      </c>
      <c r="O15" s="71">
        <v>30052013.337400001</v>
      </c>
      <c r="P15" s="71">
        <v>6452</v>
      </c>
      <c r="Q15" s="71">
        <v>4640</v>
      </c>
      <c r="R15" s="72">
        <v>39.051724137930997</v>
      </c>
      <c r="S15" s="71">
        <v>19.4398119652821</v>
      </c>
      <c r="T15" s="71">
        <v>23.390129935344799</v>
      </c>
      <c r="U15" s="73">
        <v>-20.320762243573601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931673.43819999998</v>
      </c>
      <c r="E16" s="71">
        <v>1145588.0012000001</v>
      </c>
      <c r="F16" s="72">
        <v>81.327094664406005</v>
      </c>
      <c r="G16" s="71">
        <v>939593.5368</v>
      </c>
      <c r="H16" s="72">
        <v>-0.84292816944802096</v>
      </c>
      <c r="I16" s="71">
        <v>28298.655599999998</v>
      </c>
      <c r="J16" s="72">
        <v>3.0374007071268698</v>
      </c>
      <c r="K16" s="71">
        <v>-18529.941999999999</v>
      </c>
      <c r="L16" s="72">
        <v>-1.9721231867034701</v>
      </c>
      <c r="M16" s="72">
        <v>-2.52718533063946</v>
      </c>
      <c r="N16" s="71">
        <v>14615137.749299999</v>
      </c>
      <c r="O16" s="71">
        <v>220052221.07120001</v>
      </c>
      <c r="P16" s="71">
        <v>61698</v>
      </c>
      <c r="Q16" s="71">
        <v>55272</v>
      </c>
      <c r="R16" s="72">
        <v>11.6261398176292</v>
      </c>
      <c r="S16" s="71">
        <v>15.100545207300099</v>
      </c>
      <c r="T16" s="71">
        <v>15.504349627297699</v>
      </c>
      <c r="U16" s="73">
        <v>-2.6741049045198801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538724.42989999999</v>
      </c>
      <c r="E17" s="71">
        <v>679273.89229999995</v>
      </c>
      <c r="F17" s="72">
        <v>79.308867307691798</v>
      </c>
      <c r="G17" s="71">
        <v>809949.15749999997</v>
      </c>
      <c r="H17" s="72">
        <v>-33.486636178147997</v>
      </c>
      <c r="I17" s="71">
        <v>62937.025800000003</v>
      </c>
      <c r="J17" s="72">
        <v>11.682601030675899</v>
      </c>
      <c r="K17" s="71">
        <v>52037.0242</v>
      </c>
      <c r="L17" s="72">
        <v>6.4247272459197502</v>
      </c>
      <c r="M17" s="72">
        <v>0.20946627459146699</v>
      </c>
      <c r="N17" s="71">
        <v>9943790.3725000005</v>
      </c>
      <c r="O17" s="71">
        <v>215829000.95519999</v>
      </c>
      <c r="P17" s="71">
        <v>16873</v>
      </c>
      <c r="Q17" s="71">
        <v>13010</v>
      </c>
      <c r="R17" s="72">
        <v>29.692544196771699</v>
      </c>
      <c r="S17" s="71">
        <v>31.928194743080699</v>
      </c>
      <c r="T17" s="71">
        <v>39.1202343889316</v>
      </c>
      <c r="U17" s="73">
        <v>-22.525669564858699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2085011.6625999999</v>
      </c>
      <c r="E18" s="71">
        <v>1980269.2298999999</v>
      </c>
      <c r="F18" s="72">
        <v>105.289302642211</v>
      </c>
      <c r="G18" s="71">
        <v>1962249.2119</v>
      </c>
      <c r="H18" s="72">
        <v>6.2562109825556904</v>
      </c>
      <c r="I18" s="71">
        <v>334564.23369999998</v>
      </c>
      <c r="J18" s="72">
        <v>16.0461564652737</v>
      </c>
      <c r="K18" s="71">
        <v>291353.63280000002</v>
      </c>
      <c r="L18" s="72">
        <v>14.8479424037016</v>
      </c>
      <c r="M18" s="72">
        <v>0.148309806487506</v>
      </c>
      <c r="N18" s="71">
        <v>32004666.136799999</v>
      </c>
      <c r="O18" s="71">
        <v>494196741.8901</v>
      </c>
      <c r="P18" s="71">
        <v>102507</v>
      </c>
      <c r="Q18" s="71">
        <v>87410</v>
      </c>
      <c r="R18" s="72">
        <v>17.271479235785399</v>
      </c>
      <c r="S18" s="71">
        <v>20.340188110080302</v>
      </c>
      <c r="T18" s="71">
        <v>20.470515744194</v>
      </c>
      <c r="U18" s="73">
        <v>-0.64073957137668802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441258.19410000002</v>
      </c>
      <c r="E19" s="71">
        <v>512690.24680000002</v>
      </c>
      <c r="F19" s="72">
        <v>86.067210533875098</v>
      </c>
      <c r="G19" s="71">
        <v>770544.90480000002</v>
      </c>
      <c r="H19" s="72">
        <v>-42.734266186013997</v>
      </c>
      <c r="I19" s="71">
        <v>52115.404600000002</v>
      </c>
      <c r="J19" s="72">
        <v>11.8106372406966</v>
      </c>
      <c r="K19" s="71">
        <v>39715.538200000003</v>
      </c>
      <c r="L19" s="72">
        <v>5.1542146281933299</v>
      </c>
      <c r="M19" s="72">
        <v>0.31221700528283403</v>
      </c>
      <c r="N19" s="71">
        <v>7517140.4001000002</v>
      </c>
      <c r="O19" s="71">
        <v>147079439.37130001</v>
      </c>
      <c r="P19" s="71">
        <v>11468</v>
      </c>
      <c r="Q19" s="71">
        <v>9324</v>
      </c>
      <c r="R19" s="72">
        <v>22.994422994423001</v>
      </c>
      <c r="S19" s="71">
        <v>38.477345143006602</v>
      </c>
      <c r="T19" s="71">
        <v>53.911617460317501</v>
      </c>
      <c r="U19" s="73">
        <v>-40.112622791273999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1153950.8578000001</v>
      </c>
      <c r="E20" s="71">
        <v>1152414.8319999999</v>
      </c>
      <c r="F20" s="72">
        <v>100.133287576431</v>
      </c>
      <c r="G20" s="71">
        <v>929822.01359999995</v>
      </c>
      <c r="H20" s="72">
        <v>24.104488915275098</v>
      </c>
      <c r="I20" s="71">
        <v>93028.684999999998</v>
      </c>
      <c r="J20" s="72">
        <v>8.0617544821066804</v>
      </c>
      <c r="K20" s="71">
        <v>72079.797399999996</v>
      </c>
      <c r="L20" s="72">
        <v>7.7519994521239601</v>
      </c>
      <c r="M20" s="72">
        <v>0.29063466263294502</v>
      </c>
      <c r="N20" s="71">
        <v>15288527.3981</v>
      </c>
      <c r="O20" s="71">
        <v>235602410.92289999</v>
      </c>
      <c r="P20" s="71">
        <v>50341</v>
      </c>
      <c r="Q20" s="71">
        <v>40616</v>
      </c>
      <c r="R20" s="72">
        <v>23.943766003545399</v>
      </c>
      <c r="S20" s="71">
        <v>22.922684448064199</v>
      </c>
      <c r="T20" s="71">
        <v>22.0446435641127</v>
      </c>
      <c r="U20" s="73">
        <v>3.83044527765021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393267.23599999998</v>
      </c>
      <c r="E21" s="71">
        <v>452158.50770000002</v>
      </c>
      <c r="F21" s="72">
        <v>86.975525021178299</v>
      </c>
      <c r="G21" s="71">
        <v>375814.37270000001</v>
      </c>
      <c r="H21" s="72">
        <v>4.6440116631547799</v>
      </c>
      <c r="I21" s="71">
        <v>54614.672700000003</v>
      </c>
      <c r="J21" s="72">
        <v>13.887419978205401</v>
      </c>
      <c r="K21" s="71">
        <v>33390.523699999998</v>
      </c>
      <c r="L21" s="72">
        <v>8.8848447865655604</v>
      </c>
      <c r="M21" s="72">
        <v>0.63563390591564795</v>
      </c>
      <c r="N21" s="71">
        <v>5793240.3024000004</v>
      </c>
      <c r="O21" s="71">
        <v>89486624.6655</v>
      </c>
      <c r="P21" s="71">
        <v>35284</v>
      </c>
      <c r="Q21" s="71">
        <v>29595</v>
      </c>
      <c r="R21" s="72">
        <v>19.2228416962325</v>
      </c>
      <c r="S21" s="71">
        <v>11.145766806484501</v>
      </c>
      <c r="T21" s="71">
        <v>10.9086154891029</v>
      </c>
      <c r="U21" s="73">
        <v>2.1277254539693402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1403119.1</v>
      </c>
      <c r="E22" s="71">
        <v>1403466.4923</v>
      </c>
      <c r="F22" s="72">
        <v>99.975247552976398</v>
      </c>
      <c r="G22" s="71">
        <v>1231650.6831</v>
      </c>
      <c r="H22" s="72">
        <v>13.921838330688299</v>
      </c>
      <c r="I22" s="71">
        <v>191565.20970000001</v>
      </c>
      <c r="J22" s="72">
        <v>13.6528117748522</v>
      </c>
      <c r="K22" s="71">
        <v>145273.0631</v>
      </c>
      <c r="L22" s="72">
        <v>11.7949890414022</v>
      </c>
      <c r="M22" s="72">
        <v>0.31865609227317299</v>
      </c>
      <c r="N22" s="71">
        <v>22060014.825199999</v>
      </c>
      <c r="O22" s="71">
        <v>290543564.4993</v>
      </c>
      <c r="P22" s="71">
        <v>87921</v>
      </c>
      <c r="Q22" s="71">
        <v>88989</v>
      </c>
      <c r="R22" s="72">
        <v>-1.20014833294002</v>
      </c>
      <c r="S22" s="71">
        <v>15.958861932871599</v>
      </c>
      <c r="T22" s="71">
        <v>16.200250291609098</v>
      </c>
      <c r="U22" s="73">
        <v>-1.51256624534305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2880866.9975999999</v>
      </c>
      <c r="E23" s="71">
        <v>2882438.9265000001</v>
      </c>
      <c r="F23" s="72">
        <v>99.945465318083606</v>
      </c>
      <c r="G23" s="71">
        <v>2726441.5917000002</v>
      </c>
      <c r="H23" s="72">
        <v>5.6639909826093904</v>
      </c>
      <c r="I23" s="71">
        <v>336356.79690000002</v>
      </c>
      <c r="J23" s="72">
        <v>11.6755406334348</v>
      </c>
      <c r="K23" s="71">
        <v>233692.08900000001</v>
      </c>
      <c r="L23" s="72">
        <v>8.5713220379053698</v>
      </c>
      <c r="M23" s="72">
        <v>0.43931614604206798</v>
      </c>
      <c r="N23" s="71">
        <v>43042899.196400002</v>
      </c>
      <c r="O23" s="71">
        <v>623543739.65719998</v>
      </c>
      <c r="P23" s="71">
        <v>93881</v>
      </c>
      <c r="Q23" s="71">
        <v>80439</v>
      </c>
      <c r="R23" s="72">
        <v>16.710799487810601</v>
      </c>
      <c r="S23" s="71">
        <v>30.686368888273499</v>
      </c>
      <c r="T23" s="71">
        <v>35.315369442683298</v>
      </c>
      <c r="U23" s="73">
        <v>-15.084875539571399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297292.0344</v>
      </c>
      <c r="E24" s="71">
        <v>321828.64059999998</v>
      </c>
      <c r="F24" s="72">
        <v>92.375878618430207</v>
      </c>
      <c r="G24" s="71">
        <v>279101.9718</v>
      </c>
      <c r="H24" s="72">
        <v>6.5173536692297898</v>
      </c>
      <c r="I24" s="71">
        <v>43449.123800000001</v>
      </c>
      <c r="J24" s="72">
        <v>14.6149639991834</v>
      </c>
      <c r="K24" s="71">
        <v>54768.145499999999</v>
      </c>
      <c r="L24" s="72">
        <v>19.622987665327599</v>
      </c>
      <c r="M24" s="72">
        <v>-0.20667162630145999</v>
      </c>
      <c r="N24" s="71">
        <v>4496792.3006999996</v>
      </c>
      <c r="O24" s="71">
        <v>58617545.049599998</v>
      </c>
      <c r="P24" s="71">
        <v>30936</v>
      </c>
      <c r="Q24" s="71">
        <v>26697</v>
      </c>
      <c r="R24" s="72">
        <v>15.878188560512401</v>
      </c>
      <c r="S24" s="71">
        <v>9.6099054305663305</v>
      </c>
      <c r="T24" s="71">
        <v>9.5548990036333699</v>
      </c>
      <c r="U24" s="73">
        <v>0.57239300980010599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252575.29579999999</v>
      </c>
      <c r="E25" s="71">
        <v>289468.1446</v>
      </c>
      <c r="F25" s="72">
        <v>87.254953787408894</v>
      </c>
      <c r="G25" s="71">
        <v>227881.1937</v>
      </c>
      <c r="H25" s="72">
        <v>10.8363931656902</v>
      </c>
      <c r="I25" s="71">
        <v>24840.100299999998</v>
      </c>
      <c r="J25" s="72">
        <v>9.8347307567520197</v>
      </c>
      <c r="K25" s="71">
        <v>20056.6944</v>
      </c>
      <c r="L25" s="72">
        <v>8.8013820159307006</v>
      </c>
      <c r="M25" s="72">
        <v>0.23849423063453501</v>
      </c>
      <c r="N25" s="71">
        <v>4149484.9301</v>
      </c>
      <c r="O25" s="71">
        <v>65676651.299900003</v>
      </c>
      <c r="P25" s="71">
        <v>19918</v>
      </c>
      <c r="Q25" s="71">
        <v>19620</v>
      </c>
      <c r="R25" s="72">
        <v>1.51885830784912</v>
      </c>
      <c r="S25" s="71">
        <v>12.6807558891455</v>
      </c>
      <c r="T25" s="71">
        <v>12.368841641182501</v>
      </c>
      <c r="U25" s="73">
        <v>2.4597449133929201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674397.51459999999</v>
      </c>
      <c r="E26" s="71">
        <v>680818.67200000002</v>
      </c>
      <c r="F26" s="72">
        <v>99.056847635929699</v>
      </c>
      <c r="G26" s="71">
        <v>582333.79299999995</v>
      </c>
      <c r="H26" s="72">
        <v>15.809441716531101</v>
      </c>
      <c r="I26" s="71">
        <v>119437.90429999999</v>
      </c>
      <c r="J26" s="72">
        <v>17.710312051022498</v>
      </c>
      <c r="K26" s="71">
        <v>116550.8705</v>
      </c>
      <c r="L26" s="72">
        <v>20.014443932502498</v>
      </c>
      <c r="M26" s="72">
        <v>2.4770589765780001E-2</v>
      </c>
      <c r="N26" s="71">
        <v>10024102.324200001</v>
      </c>
      <c r="O26" s="71">
        <v>138747107.16209999</v>
      </c>
      <c r="P26" s="71">
        <v>49451</v>
      </c>
      <c r="Q26" s="71">
        <v>49168</v>
      </c>
      <c r="R26" s="72">
        <v>0.57557761145461395</v>
      </c>
      <c r="S26" s="71">
        <v>13.6376921518271</v>
      </c>
      <c r="T26" s="71">
        <v>13.954323275301</v>
      </c>
      <c r="U26" s="73">
        <v>-2.3217353783097998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279924.31579999998</v>
      </c>
      <c r="E27" s="71">
        <v>306302.43930000003</v>
      </c>
      <c r="F27" s="72">
        <v>91.388209783675705</v>
      </c>
      <c r="G27" s="71">
        <v>280494.0773</v>
      </c>
      <c r="H27" s="72">
        <v>-0.20312781841399499</v>
      </c>
      <c r="I27" s="71">
        <v>79048.996499999994</v>
      </c>
      <c r="J27" s="72">
        <v>28.2394175990337</v>
      </c>
      <c r="K27" s="71">
        <v>90139.133700000006</v>
      </c>
      <c r="L27" s="72">
        <v>32.135842071129503</v>
      </c>
      <c r="M27" s="72">
        <v>-0.123033545417799</v>
      </c>
      <c r="N27" s="71">
        <v>4097750.1025999999</v>
      </c>
      <c r="O27" s="71">
        <v>52002563.126500003</v>
      </c>
      <c r="P27" s="71">
        <v>37247</v>
      </c>
      <c r="Q27" s="71">
        <v>32790</v>
      </c>
      <c r="R27" s="72">
        <v>13.5925587069228</v>
      </c>
      <c r="S27" s="71">
        <v>7.5153519961339201</v>
      </c>
      <c r="T27" s="71">
        <v>7.1271364501372396</v>
      </c>
      <c r="U27" s="73">
        <v>5.1656335750659297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867094.4852</v>
      </c>
      <c r="E28" s="71">
        <v>940473.27679999999</v>
      </c>
      <c r="F28" s="72">
        <v>92.197673936076697</v>
      </c>
      <c r="G28" s="71">
        <v>802970.70279999997</v>
      </c>
      <c r="H28" s="72">
        <v>7.9858184335240603</v>
      </c>
      <c r="I28" s="71">
        <v>19960.4931</v>
      </c>
      <c r="J28" s="72">
        <v>2.3019974686375702</v>
      </c>
      <c r="K28" s="71">
        <v>60643.944300000003</v>
      </c>
      <c r="L28" s="72">
        <v>7.5524479396983599</v>
      </c>
      <c r="M28" s="72">
        <v>-0.67085760449126997</v>
      </c>
      <c r="N28" s="71">
        <v>14313520.306299999</v>
      </c>
      <c r="O28" s="71">
        <v>183753936.94389999</v>
      </c>
      <c r="P28" s="71">
        <v>45232</v>
      </c>
      <c r="Q28" s="71">
        <v>44626</v>
      </c>
      <c r="R28" s="72">
        <v>1.3579527629632899</v>
      </c>
      <c r="S28" s="71">
        <v>19.169934674566701</v>
      </c>
      <c r="T28" s="71">
        <v>19.007225509792502</v>
      </c>
      <c r="U28" s="73">
        <v>0.84877266165154197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655444.78049999999</v>
      </c>
      <c r="E29" s="71">
        <v>548985.57189999998</v>
      </c>
      <c r="F29" s="72">
        <v>119.391986611151</v>
      </c>
      <c r="G29" s="71">
        <v>478625.26980000001</v>
      </c>
      <c r="H29" s="72">
        <v>36.943204184327001</v>
      </c>
      <c r="I29" s="71">
        <v>100476.5808</v>
      </c>
      <c r="J29" s="72">
        <v>15.329526420723401</v>
      </c>
      <c r="K29" s="71">
        <v>78996.971900000004</v>
      </c>
      <c r="L29" s="72">
        <v>16.504973072777801</v>
      </c>
      <c r="M29" s="72">
        <v>0.27190420573576402</v>
      </c>
      <c r="N29" s="71">
        <v>9823627.4688000008</v>
      </c>
      <c r="O29" s="71">
        <v>138633996.96290001</v>
      </c>
      <c r="P29" s="71">
        <v>100525</v>
      </c>
      <c r="Q29" s="71">
        <v>99180</v>
      </c>
      <c r="R29" s="72">
        <v>1.3561201855212699</v>
      </c>
      <c r="S29" s="71">
        <v>6.5202166674956503</v>
      </c>
      <c r="T29" s="71">
        <v>6.5046316928816301</v>
      </c>
      <c r="U29" s="73">
        <v>0.23902540987191501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1252263.6828999999</v>
      </c>
      <c r="E30" s="71">
        <v>1324908.2830000001</v>
      </c>
      <c r="F30" s="72">
        <v>94.517009137001494</v>
      </c>
      <c r="G30" s="71">
        <v>996054.50589999999</v>
      </c>
      <c r="H30" s="72">
        <v>25.722405298342402</v>
      </c>
      <c r="I30" s="71">
        <v>115750.6036</v>
      </c>
      <c r="J30" s="72">
        <v>9.2433091513078196</v>
      </c>
      <c r="K30" s="71">
        <v>143870.52660000001</v>
      </c>
      <c r="L30" s="72">
        <v>14.444041540678899</v>
      </c>
      <c r="M30" s="72">
        <v>-0.195452978900822</v>
      </c>
      <c r="N30" s="71">
        <v>18382593.904599998</v>
      </c>
      <c r="O30" s="71">
        <v>254433231.24829999</v>
      </c>
      <c r="P30" s="71">
        <v>77746</v>
      </c>
      <c r="Q30" s="71">
        <v>71511</v>
      </c>
      <c r="R30" s="72">
        <v>8.7189383451497005</v>
      </c>
      <c r="S30" s="71">
        <v>16.107113972423001</v>
      </c>
      <c r="T30" s="71">
        <v>14.6068690047685</v>
      </c>
      <c r="U30" s="73">
        <v>9.3141761474035007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852319.43389999995</v>
      </c>
      <c r="E31" s="71">
        <v>763068.63029999996</v>
      </c>
      <c r="F31" s="72">
        <v>111.69630096901101</v>
      </c>
      <c r="G31" s="71">
        <v>745753.93409999995</v>
      </c>
      <c r="H31" s="72">
        <v>14.289632937519301</v>
      </c>
      <c r="I31" s="71">
        <v>36414.706700000002</v>
      </c>
      <c r="J31" s="72">
        <v>4.2724247801526101</v>
      </c>
      <c r="K31" s="71">
        <v>22571.452099999999</v>
      </c>
      <c r="L31" s="72">
        <v>3.0266621559616702</v>
      </c>
      <c r="M31" s="72">
        <v>0.61330810878578801</v>
      </c>
      <c r="N31" s="71">
        <v>14032996.492900001</v>
      </c>
      <c r="O31" s="71">
        <v>244076485.41909999</v>
      </c>
      <c r="P31" s="71">
        <v>30936</v>
      </c>
      <c r="Q31" s="71">
        <v>29747</v>
      </c>
      <c r="R31" s="72">
        <v>3.9970417184926199</v>
      </c>
      <c r="S31" s="71">
        <v>27.5510548842772</v>
      </c>
      <c r="T31" s="71">
        <v>26.477621548391401</v>
      </c>
      <c r="U31" s="73">
        <v>3.8961605658822398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124167.9186</v>
      </c>
      <c r="E32" s="71">
        <v>160895.51749999999</v>
      </c>
      <c r="F32" s="72">
        <v>77.173012977195</v>
      </c>
      <c r="G32" s="71">
        <v>134298.1845</v>
      </c>
      <c r="H32" s="72">
        <v>-7.5431145534212396</v>
      </c>
      <c r="I32" s="71">
        <v>33023.5121</v>
      </c>
      <c r="J32" s="72">
        <v>26.595848969960901</v>
      </c>
      <c r="K32" s="71">
        <v>35059.293400000002</v>
      </c>
      <c r="L32" s="72">
        <v>26.1055601983957</v>
      </c>
      <c r="M32" s="72">
        <v>-5.8066809184466002E-2</v>
      </c>
      <c r="N32" s="71">
        <v>1867447.3785000001</v>
      </c>
      <c r="O32" s="71">
        <v>26580248.855300002</v>
      </c>
      <c r="P32" s="71">
        <v>26991</v>
      </c>
      <c r="Q32" s="71">
        <v>24942</v>
      </c>
      <c r="R32" s="72">
        <v>8.2150589367332199</v>
      </c>
      <c r="S32" s="71">
        <v>4.60034524841614</v>
      </c>
      <c r="T32" s="71">
        <v>4.96724827600032</v>
      </c>
      <c r="U32" s="73">
        <v>-7.97555417629804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146917.87520000001</v>
      </c>
      <c r="E35" s="71">
        <v>174266.08960000001</v>
      </c>
      <c r="F35" s="72">
        <v>84.306634490523393</v>
      </c>
      <c r="G35" s="71">
        <v>161026.63810000001</v>
      </c>
      <c r="H35" s="72">
        <v>-8.76175710210026</v>
      </c>
      <c r="I35" s="71">
        <v>22937.2844</v>
      </c>
      <c r="J35" s="72">
        <v>15.612316995992099</v>
      </c>
      <c r="K35" s="71">
        <v>18841.4087</v>
      </c>
      <c r="L35" s="72">
        <v>11.700802377988699</v>
      </c>
      <c r="M35" s="72">
        <v>0.217386914387139</v>
      </c>
      <c r="N35" s="71">
        <v>2476922.1346</v>
      </c>
      <c r="O35" s="71">
        <v>37678802.451899998</v>
      </c>
      <c r="P35" s="71">
        <v>10209</v>
      </c>
      <c r="Q35" s="71">
        <v>9114</v>
      </c>
      <c r="R35" s="72">
        <v>12.014483212639901</v>
      </c>
      <c r="S35" s="71">
        <v>14.3910153002253</v>
      </c>
      <c r="T35" s="71">
        <v>13.918326552556501</v>
      </c>
      <c r="U35" s="73">
        <v>3.28461013908715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84857.31</v>
      </c>
      <c r="E36" s="74"/>
      <c r="F36" s="74"/>
      <c r="G36" s="74"/>
      <c r="H36" s="74"/>
      <c r="I36" s="71">
        <v>2370.5500000000002</v>
      </c>
      <c r="J36" s="72">
        <v>2.7935719385872599</v>
      </c>
      <c r="K36" s="74"/>
      <c r="L36" s="74"/>
      <c r="M36" s="74"/>
      <c r="N36" s="71">
        <v>1444294.57</v>
      </c>
      <c r="O36" s="71">
        <v>12174220.470000001</v>
      </c>
      <c r="P36" s="71">
        <v>70</v>
      </c>
      <c r="Q36" s="71">
        <v>58</v>
      </c>
      <c r="R36" s="72">
        <v>20.689655172413801</v>
      </c>
      <c r="S36" s="71">
        <v>1212.24728571429</v>
      </c>
      <c r="T36" s="71">
        <v>1454.8932758620699</v>
      </c>
      <c r="U36" s="73">
        <v>-20.016212286654898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189493.2</v>
      </c>
      <c r="E37" s="71">
        <v>186969.14920000001</v>
      </c>
      <c r="F37" s="72">
        <v>101.34998250288901</v>
      </c>
      <c r="G37" s="71">
        <v>214028.595</v>
      </c>
      <c r="H37" s="72">
        <v>-11.4636060662829</v>
      </c>
      <c r="I37" s="71">
        <v>-29304.34</v>
      </c>
      <c r="J37" s="72">
        <v>-15.464586592025499</v>
      </c>
      <c r="K37" s="71">
        <v>-18937.14</v>
      </c>
      <c r="L37" s="72">
        <v>-8.8479485650036604</v>
      </c>
      <c r="M37" s="72">
        <v>0.54745331132367403</v>
      </c>
      <c r="N37" s="71">
        <v>3706082.56</v>
      </c>
      <c r="O37" s="71">
        <v>97515557.290000007</v>
      </c>
      <c r="P37" s="71">
        <v>79</v>
      </c>
      <c r="Q37" s="71">
        <v>79</v>
      </c>
      <c r="R37" s="72">
        <v>0</v>
      </c>
      <c r="S37" s="71">
        <v>2398.6481012658201</v>
      </c>
      <c r="T37" s="71">
        <v>2485.0230379746799</v>
      </c>
      <c r="U37" s="73">
        <v>-3.6009840986378401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399235.9</v>
      </c>
      <c r="E38" s="71">
        <v>190304.16990000001</v>
      </c>
      <c r="F38" s="72">
        <v>209.78830900541399</v>
      </c>
      <c r="G38" s="71">
        <v>259060.94</v>
      </c>
      <c r="H38" s="72">
        <v>54.108874923406098</v>
      </c>
      <c r="I38" s="71">
        <v>-10132.209999999999</v>
      </c>
      <c r="J38" s="72">
        <v>-2.5379005244768802</v>
      </c>
      <c r="K38" s="71">
        <v>-6213.03</v>
      </c>
      <c r="L38" s="72">
        <v>-2.3982889894555299</v>
      </c>
      <c r="M38" s="72">
        <v>0.63080010880359505</v>
      </c>
      <c r="N38" s="71">
        <v>5896684.1100000003</v>
      </c>
      <c r="O38" s="71">
        <v>103557689.20999999</v>
      </c>
      <c r="P38" s="71">
        <v>162</v>
      </c>
      <c r="Q38" s="71">
        <v>241</v>
      </c>
      <c r="R38" s="72">
        <v>-32.7800829875519</v>
      </c>
      <c r="S38" s="71">
        <v>2464.41913580247</v>
      </c>
      <c r="T38" s="71">
        <v>2443.0192531120301</v>
      </c>
      <c r="U38" s="73">
        <v>0.86835402223362101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199671.97</v>
      </c>
      <c r="E39" s="71">
        <v>108247.202</v>
      </c>
      <c r="F39" s="72">
        <v>184.459243574721</v>
      </c>
      <c r="G39" s="71">
        <v>165818.56</v>
      </c>
      <c r="H39" s="72">
        <v>20.415935345235201</v>
      </c>
      <c r="I39" s="71">
        <v>-43118.41</v>
      </c>
      <c r="J39" s="72">
        <v>-21.594623421604901</v>
      </c>
      <c r="K39" s="71">
        <v>-21014.25</v>
      </c>
      <c r="L39" s="72">
        <v>-12.673038530789301</v>
      </c>
      <c r="M39" s="72">
        <v>1.05186528189205</v>
      </c>
      <c r="N39" s="71">
        <v>3372455.62</v>
      </c>
      <c r="O39" s="71">
        <v>65681406</v>
      </c>
      <c r="P39" s="71">
        <v>118</v>
      </c>
      <c r="Q39" s="71">
        <v>171</v>
      </c>
      <c r="R39" s="72">
        <v>-30.994152046783601</v>
      </c>
      <c r="S39" s="71">
        <v>1692.1353389830499</v>
      </c>
      <c r="T39" s="71">
        <v>1658.8108187134501</v>
      </c>
      <c r="U39" s="73">
        <v>1.9693767692144599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48.08</v>
      </c>
      <c r="E40" s="74"/>
      <c r="F40" s="74"/>
      <c r="G40" s="71">
        <v>0.18</v>
      </c>
      <c r="H40" s="72">
        <v>26611.111111111099</v>
      </c>
      <c r="I40" s="71">
        <v>43.38</v>
      </c>
      <c r="J40" s="72">
        <v>90.224625623960094</v>
      </c>
      <c r="K40" s="71">
        <v>0.08</v>
      </c>
      <c r="L40" s="72">
        <v>44.4444444444444</v>
      </c>
      <c r="M40" s="72">
        <v>541.25</v>
      </c>
      <c r="N40" s="71">
        <v>146.63999999999999</v>
      </c>
      <c r="O40" s="71">
        <v>3829.68</v>
      </c>
      <c r="P40" s="71">
        <v>11</v>
      </c>
      <c r="Q40" s="71">
        <v>3</v>
      </c>
      <c r="R40" s="72">
        <v>266.66666666666703</v>
      </c>
      <c r="S40" s="71">
        <v>4.3709090909090902</v>
      </c>
      <c r="T40" s="71">
        <v>0.57999999999999996</v>
      </c>
      <c r="U40" s="73">
        <v>86.730449251247904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171664.52989999999</v>
      </c>
      <c r="E41" s="71">
        <v>102371.92260000001</v>
      </c>
      <c r="F41" s="72">
        <v>167.68712117554799</v>
      </c>
      <c r="G41" s="71">
        <v>227897.00839999999</v>
      </c>
      <c r="H41" s="72">
        <v>-24.674513673870599</v>
      </c>
      <c r="I41" s="71">
        <v>10449.9882</v>
      </c>
      <c r="J41" s="72">
        <v>6.0874475385727296</v>
      </c>
      <c r="K41" s="71">
        <v>12400.608099999999</v>
      </c>
      <c r="L41" s="72">
        <v>5.4413211419759904</v>
      </c>
      <c r="M41" s="72">
        <v>-0.15730034239207999</v>
      </c>
      <c r="N41" s="71">
        <v>2800721.7281999998</v>
      </c>
      <c r="O41" s="71">
        <v>42141498.232900001</v>
      </c>
      <c r="P41" s="71">
        <v>258</v>
      </c>
      <c r="Q41" s="71">
        <v>269</v>
      </c>
      <c r="R41" s="72">
        <v>-4.0892193308550198</v>
      </c>
      <c r="S41" s="71">
        <v>665.36639496123996</v>
      </c>
      <c r="T41" s="71">
        <v>611.27000966542801</v>
      </c>
      <c r="U41" s="73">
        <v>8.1303152226321895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324593.13290000003</v>
      </c>
      <c r="E42" s="71">
        <v>322703.97930000001</v>
      </c>
      <c r="F42" s="72">
        <v>100.585413791332</v>
      </c>
      <c r="G42" s="71">
        <v>401669.69640000002</v>
      </c>
      <c r="H42" s="72">
        <v>-19.189041192503598</v>
      </c>
      <c r="I42" s="71">
        <v>16809.248599999999</v>
      </c>
      <c r="J42" s="72">
        <v>5.1785595246029299</v>
      </c>
      <c r="K42" s="71">
        <v>23883.848900000001</v>
      </c>
      <c r="L42" s="72">
        <v>5.94614159695419</v>
      </c>
      <c r="M42" s="72">
        <v>-0.29620855204790703</v>
      </c>
      <c r="N42" s="71">
        <v>5953174.8246999998</v>
      </c>
      <c r="O42" s="71">
        <v>107860363.8792</v>
      </c>
      <c r="P42" s="71">
        <v>1758</v>
      </c>
      <c r="Q42" s="71">
        <v>2150</v>
      </c>
      <c r="R42" s="72">
        <v>-18.232558139534898</v>
      </c>
      <c r="S42" s="71">
        <v>184.63773202502799</v>
      </c>
      <c r="T42" s="71">
        <v>197.33719418604699</v>
      </c>
      <c r="U42" s="73">
        <v>-6.87804276067288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69571.820000000007</v>
      </c>
      <c r="E43" s="71">
        <v>80162.134300000005</v>
      </c>
      <c r="F43" s="72">
        <v>86.788881817484295</v>
      </c>
      <c r="G43" s="71">
        <v>71794.44</v>
      </c>
      <c r="H43" s="72">
        <v>-3.0958107619475701</v>
      </c>
      <c r="I43" s="71">
        <v>-574.36</v>
      </c>
      <c r="J43" s="72">
        <v>-0.82556414364321595</v>
      </c>
      <c r="K43" s="71">
        <v>-10193.82</v>
      </c>
      <c r="L43" s="72">
        <v>-14.1986203945598</v>
      </c>
      <c r="M43" s="72">
        <v>-0.94365605827844701</v>
      </c>
      <c r="N43" s="71">
        <v>1434852.99</v>
      </c>
      <c r="O43" s="71">
        <v>44130719.18</v>
      </c>
      <c r="P43" s="71">
        <v>51</v>
      </c>
      <c r="Q43" s="71">
        <v>46</v>
      </c>
      <c r="R43" s="72">
        <v>10.869565217391299</v>
      </c>
      <c r="S43" s="71">
        <v>1364.15333333333</v>
      </c>
      <c r="T43" s="71">
        <v>1386.2319565217399</v>
      </c>
      <c r="U43" s="73">
        <v>-1.6184854479999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41832.519999999997</v>
      </c>
      <c r="E44" s="71">
        <v>16371.1633</v>
      </c>
      <c r="F44" s="72">
        <v>255.525641235281</v>
      </c>
      <c r="G44" s="71">
        <v>54295.75</v>
      </c>
      <c r="H44" s="72">
        <v>-22.954338046716401</v>
      </c>
      <c r="I44" s="71">
        <v>5623.01</v>
      </c>
      <c r="J44" s="72">
        <v>13.441719504347301</v>
      </c>
      <c r="K44" s="71">
        <v>6518.47</v>
      </c>
      <c r="L44" s="72">
        <v>12.0054884590415</v>
      </c>
      <c r="M44" s="72">
        <v>-0.13737272703563899</v>
      </c>
      <c r="N44" s="71">
        <v>866862.06</v>
      </c>
      <c r="O44" s="71">
        <v>16953850.52</v>
      </c>
      <c r="P44" s="71">
        <v>45</v>
      </c>
      <c r="Q44" s="71">
        <v>50</v>
      </c>
      <c r="R44" s="72">
        <v>-10</v>
      </c>
      <c r="S44" s="71">
        <v>929.61155555555604</v>
      </c>
      <c r="T44" s="71">
        <v>946.70100000000002</v>
      </c>
      <c r="U44" s="73">
        <v>-1.8383425143883401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2853.8962000000001</v>
      </c>
      <c r="E45" s="77"/>
      <c r="F45" s="77"/>
      <c r="G45" s="76">
        <v>11324.7016</v>
      </c>
      <c r="H45" s="78">
        <v>-74.799369548068299</v>
      </c>
      <c r="I45" s="76">
        <v>206.49979999999999</v>
      </c>
      <c r="J45" s="78">
        <v>7.2357151602079997</v>
      </c>
      <c r="K45" s="76">
        <v>1546.6681000000001</v>
      </c>
      <c r="L45" s="78">
        <v>13.657473323623799</v>
      </c>
      <c r="M45" s="78">
        <v>-0.866487322005283</v>
      </c>
      <c r="N45" s="76">
        <v>687773.73340000003</v>
      </c>
      <c r="O45" s="76">
        <v>5284838.8850999996</v>
      </c>
      <c r="P45" s="76">
        <v>15</v>
      </c>
      <c r="Q45" s="76">
        <v>22</v>
      </c>
      <c r="R45" s="78">
        <v>-31.818181818181799</v>
      </c>
      <c r="S45" s="76">
        <v>190.25974666666701</v>
      </c>
      <c r="T45" s="76">
        <v>1465.6253181818199</v>
      </c>
      <c r="U45" s="79">
        <v>-670.32863958847804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F32" sqref="F32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110861</v>
      </c>
      <c r="D2" s="32">
        <v>662144.50018461503</v>
      </c>
      <c r="E2" s="32">
        <v>529288.44862307701</v>
      </c>
      <c r="F2" s="32">
        <v>132856.05156153801</v>
      </c>
      <c r="G2" s="32">
        <v>529288.44862307701</v>
      </c>
      <c r="H2" s="32">
        <v>0.20064510318291001</v>
      </c>
    </row>
    <row r="3" spans="1:8" ht="14.25" x14ac:dyDescent="0.2">
      <c r="A3" s="32">
        <v>2</v>
      </c>
      <c r="B3" s="33">
        <v>13</v>
      </c>
      <c r="C3" s="32">
        <v>27510</v>
      </c>
      <c r="D3" s="32">
        <v>116989.237508903</v>
      </c>
      <c r="E3" s="32">
        <v>93584.637955510203</v>
      </c>
      <c r="F3" s="32">
        <v>23404.599553392301</v>
      </c>
      <c r="G3" s="32">
        <v>93584.637955510203</v>
      </c>
      <c r="H3" s="32">
        <v>0.200057715151886</v>
      </c>
    </row>
    <row r="4" spans="1:8" ht="14.25" x14ac:dyDescent="0.2">
      <c r="A4" s="32">
        <v>3</v>
      </c>
      <c r="B4" s="33">
        <v>14</v>
      </c>
      <c r="C4" s="32">
        <v>128946</v>
      </c>
      <c r="D4" s="32">
        <v>178395.58466153801</v>
      </c>
      <c r="E4" s="32">
        <v>130733.51434786301</v>
      </c>
      <c r="F4" s="32">
        <v>47662.070313675198</v>
      </c>
      <c r="G4" s="32">
        <v>130733.51434786301</v>
      </c>
      <c r="H4" s="32">
        <v>0.26717068364725599</v>
      </c>
    </row>
    <row r="5" spans="1:8" ht="14.25" x14ac:dyDescent="0.2">
      <c r="A5" s="32">
        <v>4</v>
      </c>
      <c r="B5" s="33">
        <v>15</v>
      </c>
      <c r="C5" s="32">
        <v>4411</v>
      </c>
      <c r="D5" s="32">
        <v>52689.050624786301</v>
      </c>
      <c r="E5" s="32">
        <v>41242.913411965797</v>
      </c>
      <c r="F5" s="32">
        <v>11446.1372128205</v>
      </c>
      <c r="G5" s="32">
        <v>41242.913411965797</v>
      </c>
      <c r="H5" s="32">
        <v>0.21723938991293901</v>
      </c>
    </row>
    <row r="6" spans="1:8" ht="14.25" x14ac:dyDescent="0.2">
      <c r="A6" s="32">
        <v>5</v>
      </c>
      <c r="B6" s="33">
        <v>16</v>
      </c>
      <c r="C6" s="32">
        <v>2749</v>
      </c>
      <c r="D6" s="32">
        <v>124719.87882478601</v>
      </c>
      <c r="E6" s="32">
        <v>108925.838058974</v>
      </c>
      <c r="F6" s="32">
        <v>15794.040765812</v>
      </c>
      <c r="G6" s="32">
        <v>108925.838058974</v>
      </c>
      <c r="H6" s="32">
        <v>0.12663611378263401</v>
      </c>
    </row>
    <row r="7" spans="1:8" ht="14.25" x14ac:dyDescent="0.2">
      <c r="A7" s="32">
        <v>6</v>
      </c>
      <c r="B7" s="33">
        <v>17</v>
      </c>
      <c r="C7" s="32">
        <v>27758</v>
      </c>
      <c r="D7" s="32">
        <v>292741.16467863199</v>
      </c>
      <c r="E7" s="32">
        <v>216958.13603760701</v>
      </c>
      <c r="F7" s="32">
        <v>75783.028641025594</v>
      </c>
      <c r="G7" s="32">
        <v>216958.13603760701</v>
      </c>
      <c r="H7" s="32">
        <v>0.25887383731706898</v>
      </c>
    </row>
    <row r="8" spans="1:8" ht="14.25" x14ac:dyDescent="0.2">
      <c r="A8" s="32">
        <v>7</v>
      </c>
      <c r="B8" s="33">
        <v>18</v>
      </c>
      <c r="C8" s="32">
        <v>57142</v>
      </c>
      <c r="D8" s="32">
        <v>152352.748373504</v>
      </c>
      <c r="E8" s="32">
        <v>123802.87299658101</v>
      </c>
      <c r="F8" s="32">
        <v>28549.875376923101</v>
      </c>
      <c r="G8" s="32">
        <v>123802.87299658101</v>
      </c>
      <c r="H8" s="32">
        <v>0.187393241551054</v>
      </c>
    </row>
    <row r="9" spans="1:8" ht="14.25" x14ac:dyDescent="0.2">
      <c r="A9" s="32">
        <v>8</v>
      </c>
      <c r="B9" s="33">
        <v>19</v>
      </c>
      <c r="C9" s="32">
        <v>20242</v>
      </c>
      <c r="D9" s="32">
        <v>125425.73462735</v>
      </c>
      <c r="E9" s="32">
        <v>103925.894112821</v>
      </c>
      <c r="F9" s="32">
        <v>21499.8405145299</v>
      </c>
      <c r="G9" s="32">
        <v>103925.894112821</v>
      </c>
      <c r="H9" s="32">
        <v>0.17141490602712101</v>
      </c>
    </row>
    <row r="10" spans="1:8" ht="14.25" x14ac:dyDescent="0.2">
      <c r="A10" s="32">
        <v>9</v>
      </c>
      <c r="B10" s="33">
        <v>21</v>
      </c>
      <c r="C10" s="32">
        <v>311850</v>
      </c>
      <c r="D10" s="32">
        <v>931672.74771452998</v>
      </c>
      <c r="E10" s="32">
        <v>903374.78253418801</v>
      </c>
      <c r="F10" s="32">
        <v>28297.9651803419</v>
      </c>
      <c r="G10" s="32">
        <v>903374.78253418801</v>
      </c>
      <c r="H10" s="35">
        <v>3.03732885283584E-2</v>
      </c>
    </row>
    <row r="11" spans="1:8" ht="14.25" x14ac:dyDescent="0.2">
      <c r="A11" s="32">
        <v>10</v>
      </c>
      <c r="B11" s="33">
        <v>22</v>
      </c>
      <c r="C11" s="32">
        <v>68088</v>
      </c>
      <c r="D11" s="32">
        <v>538724.42250170896</v>
      </c>
      <c r="E11" s="32">
        <v>475787.40249658102</v>
      </c>
      <c r="F11" s="32">
        <v>62937.020005128201</v>
      </c>
      <c r="G11" s="32">
        <v>475787.40249658102</v>
      </c>
      <c r="H11" s="32">
        <v>0.116826001154474</v>
      </c>
    </row>
    <row r="12" spans="1:8" ht="14.25" x14ac:dyDescent="0.2">
      <c r="A12" s="32">
        <v>11</v>
      </c>
      <c r="B12" s="33">
        <v>23</v>
      </c>
      <c r="C12" s="32">
        <v>317378.36700000003</v>
      </c>
      <c r="D12" s="32">
        <v>2085011.5496906301</v>
      </c>
      <c r="E12" s="32">
        <v>1750447.4217694299</v>
      </c>
      <c r="F12" s="32">
        <v>334564.127921201</v>
      </c>
      <c r="G12" s="32">
        <v>1750447.4217694299</v>
      </c>
      <c r="H12" s="32">
        <v>0.16046152260923599</v>
      </c>
    </row>
    <row r="13" spans="1:8" ht="14.25" x14ac:dyDescent="0.2">
      <c r="A13" s="32">
        <v>12</v>
      </c>
      <c r="B13" s="33">
        <v>24</v>
      </c>
      <c r="C13" s="32">
        <v>23396</v>
      </c>
      <c r="D13" s="32">
        <v>441258.23829401698</v>
      </c>
      <c r="E13" s="32">
        <v>389142.78893162397</v>
      </c>
      <c r="F13" s="32">
        <v>52115.449362393199</v>
      </c>
      <c r="G13" s="32">
        <v>389142.78893162397</v>
      </c>
      <c r="H13" s="32">
        <v>0.11810646202070001</v>
      </c>
    </row>
    <row r="14" spans="1:8" ht="14.25" x14ac:dyDescent="0.2">
      <c r="A14" s="32">
        <v>13</v>
      </c>
      <c r="B14" s="33">
        <v>25</v>
      </c>
      <c r="C14" s="32">
        <v>107591</v>
      </c>
      <c r="D14" s="32">
        <v>1153950.9883000001</v>
      </c>
      <c r="E14" s="32">
        <v>1060922.1728000001</v>
      </c>
      <c r="F14" s="32">
        <v>93028.815499999997</v>
      </c>
      <c r="G14" s="32">
        <v>1060922.1728000001</v>
      </c>
      <c r="H14" s="32">
        <v>8.0617648793775906E-2</v>
      </c>
    </row>
    <row r="15" spans="1:8" ht="14.25" x14ac:dyDescent="0.2">
      <c r="A15" s="32">
        <v>14</v>
      </c>
      <c r="B15" s="33">
        <v>26</v>
      </c>
      <c r="C15" s="32">
        <v>73889</v>
      </c>
      <c r="D15" s="32">
        <v>393266.86309083301</v>
      </c>
      <c r="E15" s="32">
        <v>338652.56309312501</v>
      </c>
      <c r="F15" s="32">
        <v>54614.2999977082</v>
      </c>
      <c r="G15" s="32">
        <v>338652.56309312501</v>
      </c>
      <c r="H15" s="32">
        <v>0.138873383758992</v>
      </c>
    </row>
    <row r="16" spans="1:8" ht="14.25" x14ac:dyDescent="0.2">
      <c r="A16" s="32">
        <v>15</v>
      </c>
      <c r="B16" s="33">
        <v>27</v>
      </c>
      <c r="C16" s="32">
        <v>205379.91899999999</v>
      </c>
      <c r="D16" s="32">
        <v>1403120.7609000001</v>
      </c>
      <c r="E16" s="32">
        <v>1211553.8922999999</v>
      </c>
      <c r="F16" s="32">
        <v>191566.86859999999</v>
      </c>
      <c r="G16" s="32">
        <v>1211553.8922999999</v>
      </c>
      <c r="H16" s="32">
        <v>0.136529138430768</v>
      </c>
    </row>
    <row r="17" spans="1:8" ht="14.25" x14ac:dyDescent="0.2">
      <c r="A17" s="32">
        <v>16</v>
      </c>
      <c r="B17" s="33">
        <v>29</v>
      </c>
      <c r="C17" s="32">
        <v>221924</v>
      </c>
      <c r="D17" s="32">
        <v>2880868.1813666699</v>
      </c>
      <c r="E17" s="32">
        <v>2544510.23855128</v>
      </c>
      <c r="F17" s="32">
        <v>336357.942815385</v>
      </c>
      <c r="G17" s="32">
        <v>2544510.23855128</v>
      </c>
      <c r="H17" s="32">
        <v>0.11675575612620299</v>
      </c>
    </row>
    <row r="18" spans="1:8" ht="14.25" x14ac:dyDescent="0.2">
      <c r="A18" s="32">
        <v>17</v>
      </c>
      <c r="B18" s="33">
        <v>31</v>
      </c>
      <c r="C18" s="32">
        <v>31578.508000000002</v>
      </c>
      <c r="D18" s="32">
        <v>297292.06173070101</v>
      </c>
      <c r="E18" s="32">
        <v>253842.91032468399</v>
      </c>
      <c r="F18" s="32">
        <v>43449.151406017299</v>
      </c>
      <c r="G18" s="32">
        <v>253842.91032468399</v>
      </c>
      <c r="H18" s="32">
        <v>0.146149719414221</v>
      </c>
    </row>
    <row r="19" spans="1:8" ht="14.25" x14ac:dyDescent="0.2">
      <c r="A19" s="32">
        <v>18</v>
      </c>
      <c r="B19" s="33">
        <v>32</v>
      </c>
      <c r="C19" s="32">
        <v>14843.578</v>
      </c>
      <c r="D19" s="32">
        <v>252575.29248162801</v>
      </c>
      <c r="E19" s="32">
        <v>227735.198233239</v>
      </c>
      <c r="F19" s="32">
        <v>24840.094248388599</v>
      </c>
      <c r="G19" s="32">
        <v>227735.198233239</v>
      </c>
      <c r="H19" s="32">
        <v>9.8347284899988702E-2</v>
      </c>
    </row>
    <row r="20" spans="1:8" ht="14.25" x14ac:dyDescent="0.2">
      <c r="A20" s="32">
        <v>19</v>
      </c>
      <c r="B20" s="33">
        <v>33</v>
      </c>
      <c r="C20" s="32">
        <v>60697.120000000003</v>
      </c>
      <c r="D20" s="32">
        <v>674397.25009026495</v>
      </c>
      <c r="E20" s="32">
        <v>554959.57931935904</v>
      </c>
      <c r="F20" s="32">
        <v>119437.670770906</v>
      </c>
      <c r="G20" s="32">
        <v>554959.57931935904</v>
      </c>
      <c r="H20" s="32">
        <v>0.17710284369475099</v>
      </c>
    </row>
    <row r="21" spans="1:8" ht="14.25" x14ac:dyDescent="0.2">
      <c r="A21" s="32">
        <v>20</v>
      </c>
      <c r="B21" s="33">
        <v>34</v>
      </c>
      <c r="C21" s="32">
        <v>53030.913999999997</v>
      </c>
      <c r="D21" s="32">
        <v>279924.278557938</v>
      </c>
      <c r="E21" s="32">
        <v>200875.34180660499</v>
      </c>
      <c r="F21" s="32">
        <v>79048.936751332803</v>
      </c>
      <c r="G21" s="32">
        <v>200875.34180660499</v>
      </c>
      <c r="H21" s="32">
        <v>0.28239400011518301</v>
      </c>
    </row>
    <row r="22" spans="1:8" ht="14.25" x14ac:dyDescent="0.2">
      <c r="A22" s="32">
        <v>21</v>
      </c>
      <c r="B22" s="33">
        <v>35</v>
      </c>
      <c r="C22" s="32">
        <v>33051.517999999996</v>
      </c>
      <c r="D22" s="32">
        <v>867094.48490177002</v>
      </c>
      <c r="E22" s="32">
        <v>847134.00978053105</v>
      </c>
      <c r="F22" s="32">
        <v>19960.475121238898</v>
      </c>
      <c r="G22" s="32">
        <v>847134.00978053105</v>
      </c>
      <c r="H22" s="32">
        <v>2.3019953959804301E-2</v>
      </c>
    </row>
    <row r="23" spans="1:8" ht="14.25" x14ac:dyDescent="0.2">
      <c r="A23" s="32">
        <v>22</v>
      </c>
      <c r="B23" s="33">
        <v>36</v>
      </c>
      <c r="C23" s="32">
        <v>128538.27499999999</v>
      </c>
      <c r="D23" s="32">
        <v>655444.77988672606</v>
      </c>
      <c r="E23" s="32">
        <v>554968.19620321901</v>
      </c>
      <c r="F23" s="32">
        <v>100476.58368350699</v>
      </c>
      <c r="G23" s="32">
        <v>554968.19620321901</v>
      </c>
      <c r="H23" s="32">
        <v>0.15329526874997901</v>
      </c>
    </row>
    <row r="24" spans="1:8" ht="14.25" x14ac:dyDescent="0.2">
      <c r="A24" s="32">
        <v>23</v>
      </c>
      <c r="B24" s="33">
        <v>37</v>
      </c>
      <c r="C24" s="32">
        <v>137441.38399999999</v>
      </c>
      <c r="D24" s="32">
        <v>1252263.6849610601</v>
      </c>
      <c r="E24" s="32">
        <v>1136513.0775309</v>
      </c>
      <c r="F24" s="32">
        <v>115750.607430167</v>
      </c>
      <c r="G24" s="32">
        <v>1136513.0775309</v>
      </c>
      <c r="H24" s="32">
        <v>9.2433094419539799E-2</v>
      </c>
    </row>
    <row r="25" spans="1:8" ht="14.25" x14ac:dyDescent="0.2">
      <c r="A25" s="32">
        <v>24</v>
      </c>
      <c r="B25" s="33">
        <v>38</v>
      </c>
      <c r="C25" s="32">
        <v>170058.90100000001</v>
      </c>
      <c r="D25" s="32">
        <v>852319.30076902697</v>
      </c>
      <c r="E25" s="32">
        <v>815904.74924867298</v>
      </c>
      <c r="F25" s="32">
        <v>36414.551520353998</v>
      </c>
      <c r="G25" s="32">
        <v>815904.74924867298</v>
      </c>
      <c r="H25" s="32">
        <v>4.2724072407486297E-2</v>
      </c>
    </row>
    <row r="26" spans="1:8" ht="14.25" x14ac:dyDescent="0.2">
      <c r="A26" s="32">
        <v>25</v>
      </c>
      <c r="B26" s="33">
        <v>39</v>
      </c>
      <c r="C26" s="32">
        <v>84941.236000000004</v>
      </c>
      <c r="D26" s="32">
        <v>124167.898869193</v>
      </c>
      <c r="E26" s="32">
        <v>91144.409643299703</v>
      </c>
      <c r="F26" s="32">
        <v>33023.489225893201</v>
      </c>
      <c r="G26" s="32">
        <v>91144.409643299703</v>
      </c>
      <c r="H26" s="32">
        <v>0.26595834774237798</v>
      </c>
    </row>
    <row r="27" spans="1:8" ht="14.25" x14ac:dyDescent="0.2">
      <c r="A27" s="32">
        <v>26</v>
      </c>
      <c r="B27" s="33">
        <v>42</v>
      </c>
      <c r="C27" s="32">
        <v>7474.857</v>
      </c>
      <c r="D27" s="32">
        <v>146917.87479999999</v>
      </c>
      <c r="E27" s="32">
        <v>123980.5894</v>
      </c>
      <c r="F27" s="32">
        <v>22937.285400000001</v>
      </c>
      <c r="G27" s="32">
        <v>123980.5894</v>
      </c>
      <c r="H27" s="32">
        <v>0.15612317719150701</v>
      </c>
    </row>
    <row r="28" spans="1:8" ht="14.25" x14ac:dyDescent="0.2">
      <c r="A28" s="32">
        <v>27</v>
      </c>
      <c r="B28" s="33">
        <v>75</v>
      </c>
      <c r="C28" s="32">
        <v>263</v>
      </c>
      <c r="D28" s="32">
        <v>171664.52991452999</v>
      </c>
      <c r="E28" s="32">
        <v>161214.54273504301</v>
      </c>
      <c r="F28" s="32">
        <v>10449.9871794872</v>
      </c>
      <c r="G28" s="32">
        <v>161214.54273504301</v>
      </c>
      <c r="H28" s="32">
        <v>6.0874469435765903E-2</v>
      </c>
    </row>
    <row r="29" spans="1:8" ht="14.25" x14ac:dyDescent="0.2">
      <c r="A29" s="32">
        <v>28</v>
      </c>
      <c r="B29" s="33">
        <v>76</v>
      </c>
      <c r="C29" s="32">
        <v>1802</v>
      </c>
      <c r="D29" s="32">
        <v>324593.12363760697</v>
      </c>
      <c r="E29" s="32">
        <v>307783.887476923</v>
      </c>
      <c r="F29" s="32">
        <v>16809.236160683799</v>
      </c>
      <c r="G29" s="32">
        <v>307783.887476923</v>
      </c>
      <c r="H29" s="32">
        <v>5.1785558400955202E-2</v>
      </c>
    </row>
    <row r="30" spans="1:8" ht="14.25" x14ac:dyDescent="0.2">
      <c r="A30" s="32">
        <v>29</v>
      </c>
      <c r="B30" s="33">
        <v>99</v>
      </c>
      <c r="C30" s="32">
        <v>15</v>
      </c>
      <c r="D30" s="32">
        <v>2853.8960744270498</v>
      </c>
      <c r="E30" s="32">
        <v>2647.39649043189</v>
      </c>
      <c r="F30" s="32">
        <v>206.49958399515901</v>
      </c>
      <c r="G30" s="32">
        <v>2647.39649043189</v>
      </c>
      <c r="H30" s="32">
        <v>7.2357079098129495E-2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64</v>
      </c>
      <c r="D32" s="38">
        <v>84857.31</v>
      </c>
      <c r="E32" s="38">
        <v>82486.759999999995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73</v>
      </c>
      <c r="D33" s="38">
        <v>189493.2</v>
      </c>
      <c r="E33" s="38">
        <v>218797.54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141</v>
      </c>
      <c r="D34" s="38">
        <v>399235.9</v>
      </c>
      <c r="E34" s="38">
        <v>409368.11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112</v>
      </c>
      <c r="D35" s="38">
        <v>199671.97</v>
      </c>
      <c r="E35" s="38">
        <v>242790.38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84</v>
      </c>
      <c r="D36" s="38">
        <v>48.08</v>
      </c>
      <c r="E36" s="38">
        <v>4.7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49</v>
      </c>
      <c r="D37" s="38">
        <v>69571.820000000007</v>
      </c>
      <c r="E37" s="38">
        <v>70146.179999999993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39</v>
      </c>
      <c r="D38" s="38">
        <v>41832.519999999997</v>
      </c>
      <c r="E38" s="38">
        <v>36209.51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2015-07-17T00:13:45Z</dcterms:modified>
</cp:coreProperties>
</file>