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<sst xmlns="http://schemas.openxmlformats.org/spreadsheetml/2006/main" count="117" uniqueCount="74">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</sst>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16097165.239699999</v>
      </c>
      <c r="F3" s="25">
        <f>RA!I7</f>
        <v>1796663.9554000001</v>
      </c>
      <c r="G3" s="16">
        <f>SUM(G4:G40)</f>
        <v>14300501.284300001</v>
      </c>
      <c r="H3" s="27">
        <f>RA!J7</f>
        <v>11.161368654953799</v>
      </c>
      <c r="I3" s="20">
        <f>SUM(I4:I40)</f>
        <v>16097169.160784891</v>
      </c>
      <c r="J3" s="21">
        <f>SUM(J4:J40)</f>
        <v>14300501.30397075</v>
      </c>
      <c r="K3" s="22">
        <f>E3-I3</f>
        <v>-3.9210848920047283</v>
      </c>
      <c r="L3" s="22">
        <f>G3-J3</f>
        <v>-1.9670749083161354E-2</v>
      </c>
    </row>
    <row r="4" spans="1:13" x14ac:dyDescent="0.15">
      <c r="A4" s="44">
        <f>RA!A8</f>
        <v>42207</v>
      </c>
      <c r="B4" s="12">
        <v>12</v>
      </c>
      <c r="C4" s="42" t="s">
        <v>6</v>
      </c>
      <c r="D4" s="42"/>
      <c r="E4" s="15">
        <f>VLOOKUP(C4,RA!B8:D36,3,0)</f>
        <v>553769.91819999996</v>
      </c>
      <c r="F4" s="25">
        <f>VLOOKUP(C4,RA!B8:I39,8,0)</f>
        <v>127599.52280000001</v>
      </c>
      <c r="G4" s="16">
        <f t="shared" ref="G4:G40" si="0">E4-F4</f>
        <v>426170.39539999992</v>
      </c>
      <c r="H4" s="27">
        <f>RA!J8</f>
        <v>23.041974402429702</v>
      </c>
      <c r="I4" s="20">
        <f>VLOOKUP(B4,RMS!B:D,3,FALSE)</f>
        <v>553770.45218205103</v>
      </c>
      <c r="J4" s="21">
        <f>VLOOKUP(B4,RMS!B:E,4,FALSE)</f>
        <v>426170.40672820498</v>
      </c>
      <c r="K4" s="22">
        <f t="shared" ref="K4:K40" si="1">E4-I4</f>
        <v>-0.53398205107077956</v>
      </c>
      <c r="L4" s="22">
        <f t="shared" ref="L4:L40" si="2">G4-J4</f>
        <v>-1.132820505881682E-2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96287.0193</v>
      </c>
      <c r="F5" s="25">
        <f>VLOOKUP(C5,RA!B9:I40,8,0)</f>
        <v>20177.851999999999</v>
      </c>
      <c r="G5" s="16">
        <f t="shared" si="0"/>
        <v>76109.167300000001</v>
      </c>
      <c r="H5" s="27">
        <f>RA!J9</f>
        <v>20.955942085123802</v>
      </c>
      <c r="I5" s="20">
        <f>VLOOKUP(B5,RMS!B:D,3,FALSE)</f>
        <v>96287.050499107499</v>
      </c>
      <c r="J5" s="21">
        <f>VLOOKUP(B5,RMS!B:E,4,FALSE)</f>
        <v>76109.1459313214</v>
      </c>
      <c r="K5" s="22">
        <f t="shared" si="1"/>
        <v>-3.1199107499560341E-2</v>
      </c>
      <c r="L5" s="22">
        <f t="shared" si="2"/>
        <v>2.1368678600993007E-2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149913.46489999999</v>
      </c>
      <c r="F6" s="25">
        <f>VLOOKUP(C6,RA!B10:I41,8,0)</f>
        <v>42364.309200000003</v>
      </c>
      <c r="G6" s="16">
        <f t="shared" si="0"/>
        <v>107549.15569999999</v>
      </c>
      <c r="H6" s="27">
        <f>RA!J10</f>
        <v>28.2591755372069</v>
      </c>
      <c r="I6" s="20">
        <f>VLOOKUP(B6,RMS!B:D,3,FALSE)</f>
        <v>149915.58255640999</v>
      </c>
      <c r="J6" s="21">
        <f>VLOOKUP(B6,RMS!B:E,4,FALSE)</f>
        <v>107549.15586495701</v>
      </c>
      <c r="K6" s="22">
        <f>E6-I6</f>
        <v>-2.1176564100023825</v>
      </c>
      <c r="L6" s="22">
        <f t="shared" si="2"/>
        <v>-1.6495701856911182E-4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42867.973299999998</v>
      </c>
      <c r="F7" s="25">
        <f>VLOOKUP(C7,RA!B11:I42,8,0)</f>
        <v>9248.4452000000001</v>
      </c>
      <c r="G7" s="16">
        <f t="shared" si="0"/>
        <v>33619.528099999996</v>
      </c>
      <c r="H7" s="27">
        <f>RA!J11</f>
        <v>21.574253429891002</v>
      </c>
      <c r="I7" s="20">
        <f>VLOOKUP(B7,RMS!B:D,3,FALSE)</f>
        <v>42868.019044444402</v>
      </c>
      <c r="J7" s="21">
        <f>VLOOKUP(B7,RMS!B:E,4,FALSE)</f>
        <v>33619.527945299102</v>
      </c>
      <c r="K7" s="22">
        <f t="shared" si="1"/>
        <v>-4.5744444403680973E-2</v>
      </c>
      <c r="L7" s="22">
        <f t="shared" si="2"/>
        <v>1.5470089419977739E-4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116126.2432</v>
      </c>
      <c r="F8" s="25">
        <f>VLOOKUP(C8,RA!B12:I43,8,0)</f>
        <v>6512.5954000000002</v>
      </c>
      <c r="G8" s="16">
        <f t="shared" si="0"/>
        <v>109613.64779999999</v>
      </c>
      <c r="H8" s="27">
        <f>RA!J12</f>
        <v>5.6082029526982904</v>
      </c>
      <c r="I8" s="20">
        <f>VLOOKUP(B8,RMS!B:D,3,FALSE)</f>
        <v>116126.25478547</v>
      </c>
      <c r="J8" s="21">
        <f>VLOOKUP(B8,RMS!B:E,4,FALSE)</f>
        <v>109613.64683504299</v>
      </c>
      <c r="K8" s="22">
        <f t="shared" si="1"/>
        <v>-1.1585469997953624E-2</v>
      </c>
      <c r="L8" s="22">
        <f t="shared" si="2"/>
        <v>9.6495699835941195E-4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269364.02679999999</v>
      </c>
      <c r="F9" s="25">
        <f>VLOOKUP(C9,RA!B13:I44,8,0)</f>
        <v>70432.474400000006</v>
      </c>
      <c r="G9" s="16">
        <f t="shared" si="0"/>
        <v>198931.55239999999</v>
      </c>
      <c r="H9" s="27">
        <f>RA!J13</f>
        <v>26.1476913739099</v>
      </c>
      <c r="I9" s="20">
        <f>VLOOKUP(B9,RMS!B:D,3,FALSE)</f>
        <v>269364.165496581</v>
      </c>
      <c r="J9" s="21">
        <f>VLOOKUP(B9,RMS!B:E,4,FALSE)</f>
        <v>198931.551746154</v>
      </c>
      <c r="K9" s="22">
        <f t="shared" si="1"/>
        <v>-0.13869658100884408</v>
      </c>
      <c r="L9" s="22">
        <f t="shared" si="2"/>
        <v>6.5384598565287888E-4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135383.4112</v>
      </c>
      <c r="F10" s="25">
        <f>VLOOKUP(C10,RA!B14:I45,8,0)</f>
        <v>25149.501199999999</v>
      </c>
      <c r="G10" s="16">
        <f t="shared" si="0"/>
        <v>110233.91</v>
      </c>
      <c r="H10" s="27">
        <f>RA!J14</f>
        <v>18.576501343171898</v>
      </c>
      <c r="I10" s="20">
        <f>VLOOKUP(B10,RMS!B:D,3,FALSE)</f>
        <v>135383.417145299</v>
      </c>
      <c r="J10" s="21">
        <f>VLOOKUP(B10,RMS!B:E,4,FALSE)</f>
        <v>110233.90552478599</v>
      </c>
      <c r="K10" s="22">
        <f t="shared" si="1"/>
        <v>-5.9452989953570068E-3</v>
      </c>
      <c r="L10" s="22">
        <f t="shared" si="2"/>
        <v>4.4752140092896298E-3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103285.9788</v>
      </c>
      <c r="F11" s="25">
        <f>VLOOKUP(C11,RA!B15:I46,8,0)</f>
        <v>15711.969300000001</v>
      </c>
      <c r="G11" s="16">
        <f t="shared" si="0"/>
        <v>87574.0095</v>
      </c>
      <c r="H11" s="27">
        <f>RA!J15</f>
        <v>15.2121028261001</v>
      </c>
      <c r="I11" s="20">
        <f>VLOOKUP(B11,RMS!B:D,3,FALSE)</f>
        <v>103286.016903419</v>
      </c>
      <c r="J11" s="21">
        <f>VLOOKUP(B11,RMS!B:E,4,FALSE)</f>
        <v>87574.008126495697</v>
      </c>
      <c r="K11" s="22">
        <f t="shared" si="1"/>
        <v>-3.8103419006802142E-2</v>
      </c>
      <c r="L11" s="22">
        <f t="shared" si="2"/>
        <v>1.3735043030465022E-3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918791.02379999997</v>
      </c>
      <c r="F12" s="25">
        <f>VLOOKUP(C12,RA!B16:I47,8,0)</f>
        <v>11906.323899999999</v>
      </c>
      <c r="G12" s="16">
        <f t="shared" si="0"/>
        <v>906884.69990000001</v>
      </c>
      <c r="H12" s="27">
        <f>RA!J16</f>
        <v>1.2958685480793</v>
      </c>
      <c r="I12" s="20">
        <f>VLOOKUP(B12,RMS!B:D,3,FALSE)</f>
        <v>918790.47982051305</v>
      </c>
      <c r="J12" s="21">
        <f>VLOOKUP(B12,RMS!B:E,4,FALSE)</f>
        <v>906884.69924273505</v>
      </c>
      <c r="K12" s="22">
        <f t="shared" si="1"/>
        <v>0.54397948691621423</v>
      </c>
      <c r="L12" s="22">
        <f t="shared" si="2"/>
        <v>6.5726495813578367E-4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423415.42060000001</v>
      </c>
      <c r="F13" s="25">
        <f>VLOOKUP(C13,RA!B17:I48,8,0)</f>
        <v>54730.949500000002</v>
      </c>
      <c r="G13" s="16">
        <f t="shared" si="0"/>
        <v>368684.47110000002</v>
      </c>
      <c r="H13" s="27">
        <f>RA!J17</f>
        <v>12.9260642945983</v>
      </c>
      <c r="I13" s="20">
        <f>VLOOKUP(B13,RMS!B:D,3,FALSE)</f>
        <v>423415.40455812</v>
      </c>
      <c r="J13" s="21">
        <f>VLOOKUP(B13,RMS!B:E,4,FALSE)</f>
        <v>368684.471262393</v>
      </c>
      <c r="K13" s="22">
        <f t="shared" si="1"/>
        <v>1.6041880007833242E-2</v>
      </c>
      <c r="L13" s="22">
        <f t="shared" si="2"/>
        <v>-1.6239297110587358E-4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1752525.3769</v>
      </c>
      <c r="F14" s="25">
        <f>VLOOKUP(C14,RA!B18:I49,8,0)</f>
        <v>248702.73579999999</v>
      </c>
      <c r="G14" s="16">
        <f t="shared" si="0"/>
        <v>1503822.6411000001</v>
      </c>
      <c r="H14" s="27">
        <f>RA!J18</f>
        <v>14.191106107685799</v>
      </c>
      <c r="I14" s="20">
        <f>VLOOKUP(B14,RMS!B:D,3,FALSE)</f>
        <v>1752525.1916245299</v>
      </c>
      <c r="J14" s="21">
        <f>VLOOKUP(B14,RMS!B:E,4,FALSE)</f>
        <v>1503822.6328094399</v>
      </c>
      <c r="K14" s="22">
        <f t="shared" si="1"/>
        <v>0.18527547013945878</v>
      </c>
      <c r="L14" s="22">
        <f t="shared" si="2"/>
        <v>8.2905602175742388E-3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513240.00439999998</v>
      </c>
      <c r="F15" s="25">
        <f>VLOOKUP(C15,RA!B19:I50,8,0)</f>
        <v>34236.088499999998</v>
      </c>
      <c r="G15" s="16">
        <f t="shared" si="0"/>
        <v>479003.91589999996</v>
      </c>
      <c r="H15" s="27">
        <f>RA!J19</f>
        <v>6.6705806652822197</v>
      </c>
      <c r="I15" s="20">
        <f>VLOOKUP(B15,RMS!B:D,3,FALSE)</f>
        <v>513240.02339743602</v>
      </c>
      <c r="J15" s="21">
        <f>VLOOKUP(B15,RMS!B:E,4,FALSE)</f>
        <v>479003.915702564</v>
      </c>
      <c r="K15" s="22">
        <f t="shared" si="1"/>
        <v>-1.8997436040081084E-2</v>
      </c>
      <c r="L15" s="22">
        <f t="shared" si="2"/>
        <v>1.9743596203625202E-4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930866.26020000002</v>
      </c>
      <c r="F16" s="25">
        <f>VLOOKUP(C16,RA!B20:I51,8,0)</f>
        <v>81329.726899999994</v>
      </c>
      <c r="G16" s="16">
        <f t="shared" si="0"/>
        <v>849536.53330000001</v>
      </c>
      <c r="H16" s="27">
        <f>RA!J20</f>
        <v>8.7369937419931905</v>
      </c>
      <c r="I16" s="20">
        <f>VLOOKUP(B16,RMS!B:D,3,FALSE)</f>
        <v>930866.34129999997</v>
      </c>
      <c r="J16" s="21">
        <f>VLOOKUP(B16,RMS!B:E,4,FALSE)</f>
        <v>849536.53330000001</v>
      </c>
      <c r="K16" s="22">
        <f t="shared" si="1"/>
        <v>-8.109999995213002E-2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333586.68369999999</v>
      </c>
      <c r="F17" s="25">
        <f>VLOOKUP(C17,RA!B21:I52,8,0)</f>
        <v>46559.291899999997</v>
      </c>
      <c r="G17" s="16">
        <f t="shared" si="0"/>
        <v>287027.39179999998</v>
      </c>
      <c r="H17" s="27">
        <f>RA!J21</f>
        <v>13.957179400443801</v>
      </c>
      <c r="I17" s="20">
        <f>VLOOKUP(B17,RMS!B:D,3,FALSE)</f>
        <v>333586.34028360201</v>
      </c>
      <c r="J17" s="21">
        <f>VLOOKUP(B17,RMS!B:E,4,FALSE)</f>
        <v>287027.39158770099</v>
      </c>
      <c r="K17" s="22">
        <f t="shared" si="1"/>
        <v>0.34341639798367396</v>
      </c>
      <c r="L17" s="22">
        <f t="shared" si="2"/>
        <v>2.1229899721220136E-4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1303516.2297</v>
      </c>
      <c r="F18" s="25">
        <f>VLOOKUP(C18,RA!B22:I53,8,0)</f>
        <v>163550.7242</v>
      </c>
      <c r="G18" s="16">
        <f t="shared" si="0"/>
        <v>1139965.5055</v>
      </c>
      <c r="H18" s="27">
        <f>RA!J22</f>
        <v>12.5468882146286</v>
      </c>
      <c r="I18" s="20">
        <f>VLOOKUP(B18,RMS!B:D,3,FALSE)</f>
        <v>1303517.7270666701</v>
      </c>
      <c r="J18" s="21">
        <f>VLOOKUP(B18,RMS!B:E,4,FALSE)</f>
        <v>1139965.5093</v>
      </c>
      <c r="K18" s="22">
        <f t="shared" si="1"/>
        <v>-1.4973666700534523</v>
      </c>
      <c r="L18" s="22">
        <f t="shared" si="2"/>
        <v>-3.8000000640749931E-3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2450373.952</v>
      </c>
      <c r="F19" s="25">
        <f>VLOOKUP(C19,RA!B23:I54,8,0)</f>
        <v>298167.92080000002</v>
      </c>
      <c r="G19" s="16">
        <f t="shared" si="0"/>
        <v>2152206.0312000001</v>
      </c>
      <c r="H19" s="27">
        <f>RA!J23</f>
        <v>12.168261932291401</v>
      </c>
      <c r="I19" s="20">
        <f>VLOOKUP(B19,RMS!B:D,3,FALSE)</f>
        <v>2450374.7891794899</v>
      </c>
      <c r="J19" s="21">
        <f>VLOOKUP(B19,RMS!B:E,4,FALSE)</f>
        <v>2152206.0639076899</v>
      </c>
      <c r="K19" s="22">
        <f t="shared" si="1"/>
        <v>-0.8371794898994267</v>
      </c>
      <c r="L19" s="22">
        <f t="shared" si="2"/>
        <v>-3.2707689795643091E-2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252442.6139</v>
      </c>
      <c r="F20" s="25">
        <f>VLOOKUP(C20,RA!B24:I55,8,0)</f>
        <v>38470.191599999998</v>
      </c>
      <c r="G20" s="16">
        <f t="shared" si="0"/>
        <v>213972.42230000001</v>
      </c>
      <c r="H20" s="27">
        <f>RA!J24</f>
        <v>15.239182880287901</v>
      </c>
      <c r="I20" s="20">
        <f>VLOOKUP(B20,RMS!B:D,3,FALSE)</f>
        <v>252442.612007163</v>
      </c>
      <c r="J20" s="21">
        <f>VLOOKUP(B20,RMS!B:E,4,FALSE)</f>
        <v>213972.41233808699</v>
      </c>
      <c r="K20" s="22">
        <f t="shared" si="1"/>
        <v>1.8928369972854853E-3</v>
      </c>
      <c r="L20" s="22">
        <f t="shared" si="2"/>
        <v>9.9619130196515471E-3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259634.32459999999</v>
      </c>
      <c r="F21" s="25">
        <f>VLOOKUP(C21,RA!B25:I56,8,0)</f>
        <v>23866.298500000001</v>
      </c>
      <c r="G21" s="16">
        <f t="shared" si="0"/>
        <v>235768.02609999999</v>
      </c>
      <c r="H21" s="27">
        <f>RA!J25</f>
        <v>9.1922739941142595</v>
      </c>
      <c r="I21" s="20">
        <f>VLOOKUP(B21,RMS!B:D,3,FALSE)</f>
        <v>259634.321530452</v>
      </c>
      <c r="J21" s="21">
        <f>VLOOKUP(B21,RMS!B:E,4,FALSE)</f>
        <v>235768.025164461</v>
      </c>
      <c r="K21" s="22">
        <f t="shared" si="1"/>
        <v>3.0695479945279658E-3</v>
      </c>
      <c r="L21" s="22">
        <f t="shared" si="2"/>
        <v>9.3553899205289781E-4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579413.31550000003</v>
      </c>
      <c r="F22" s="25">
        <f>VLOOKUP(C22,RA!B26:I57,8,0)</f>
        <v>110955.993</v>
      </c>
      <c r="G22" s="16">
        <f t="shared" si="0"/>
        <v>468457.32250000001</v>
      </c>
      <c r="H22" s="27">
        <f>RA!J26</f>
        <v>19.149714035179102</v>
      </c>
      <c r="I22" s="20">
        <f>VLOOKUP(B22,RMS!B:D,3,FALSE)</f>
        <v>579413.098141041</v>
      </c>
      <c r="J22" s="21">
        <f>VLOOKUP(B22,RMS!B:E,4,FALSE)</f>
        <v>468457.32398357202</v>
      </c>
      <c r="K22" s="22">
        <f t="shared" si="1"/>
        <v>0.21735895902384073</v>
      </c>
      <c r="L22" s="22">
        <f t="shared" si="2"/>
        <v>-1.4835720066912472E-3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225501.00140000001</v>
      </c>
      <c r="F23" s="25">
        <f>VLOOKUP(C23,RA!B27:I58,8,0)</f>
        <v>64807.714899999999</v>
      </c>
      <c r="G23" s="16">
        <f t="shared" si="0"/>
        <v>160693.28650000002</v>
      </c>
      <c r="H23" s="27">
        <f>RA!J27</f>
        <v>28.739435522524499</v>
      </c>
      <c r="I23" s="20">
        <f>VLOOKUP(B23,RMS!B:D,3,FALSE)</f>
        <v>225500.99655866399</v>
      </c>
      <c r="J23" s="21">
        <f>VLOOKUP(B23,RMS!B:E,4,FALSE)</f>
        <v>160693.29780333699</v>
      </c>
      <c r="K23" s="22">
        <f t="shared" si="1"/>
        <v>4.8413360200356692E-3</v>
      </c>
      <c r="L23" s="22">
        <f t="shared" si="2"/>
        <v>-1.1303336970740929E-2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849785.35510000004</v>
      </c>
      <c r="F24" s="25">
        <f>VLOOKUP(C24,RA!B28:I59,8,0)</f>
        <v>17388.7673</v>
      </c>
      <c r="G24" s="16">
        <f t="shared" si="0"/>
        <v>832396.5878000001</v>
      </c>
      <c r="H24" s="27">
        <f>RA!J28</f>
        <v>2.0462540564674399</v>
      </c>
      <c r="I24" s="20">
        <f>VLOOKUP(B24,RMS!B:D,3,FALSE)</f>
        <v>849785.35294247803</v>
      </c>
      <c r="J24" s="21">
        <f>VLOOKUP(B24,RMS!B:E,4,FALSE)</f>
        <v>832396.59103274299</v>
      </c>
      <c r="K24" s="22">
        <f t="shared" si="1"/>
        <v>2.1575220162048936E-3</v>
      </c>
      <c r="L24" s="22">
        <f t="shared" si="2"/>
        <v>-3.2327428925782442E-3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555617.22309999994</v>
      </c>
      <c r="F25" s="25">
        <f>VLOOKUP(C25,RA!B29:I60,8,0)</f>
        <v>88032.493199999997</v>
      </c>
      <c r="G25" s="16">
        <f t="shared" si="0"/>
        <v>467584.72989999992</v>
      </c>
      <c r="H25" s="27">
        <f>RA!J29</f>
        <v>15.84409005697</v>
      </c>
      <c r="I25" s="20">
        <f>VLOOKUP(B25,RMS!B:D,3,FALSE)</f>
        <v>555617.22775840701</v>
      </c>
      <c r="J25" s="21">
        <f>VLOOKUP(B25,RMS!B:E,4,FALSE)</f>
        <v>467584.71321418101</v>
      </c>
      <c r="K25" s="22">
        <f t="shared" si="1"/>
        <v>-4.6584070660173893E-3</v>
      </c>
      <c r="L25" s="22">
        <f t="shared" si="2"/>
        <v>1.6685818904079497E-2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1028339.5495</v>
      </c>
      <c r="F26" s="25">
        <f>VLOOKUP(C26,RA!B30:I61,8,0)</f>
        <v>141192.66380000001</v>
      </c>
      <c r="G26" s="16">
        <f t="shared" si="0"/>
        <v>887146.88569999998</v>
      </c>
      <c r="H26" s="27">
        <f>RA!J30</f>
        <v>13.730159835693501</v>
      </c>
      <c r="I26" s="20">
        <f>VLOOKUP(B26,RMS!B:D,3,FALSE)</f>
        <v>1028339.58331239</v>
      </c>
      <c r="J26" s="21">
        <f>VLOOKUP(B26,RMS!B:E,4,FALSE)</f>
        <v>887146.89327904501</v>
      </c>
      <c r="K26" s="22">
        <f t="shared" si="1"/>
        <v>-3.3812390058301389E-2</v>
      </c>
      <c r="L26" s="22">
        <f t="shared" si="2"/>
        <v>-7.5790450209751725E-3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743451.16359999997</v>
      </c>
      <c r="F27" s="25">
        <f>VLOOKUP(C27,RA!B31:I62,8,0)</f>
        <v>36437.589899999999</v>
      </c>
      <c r="G27" s="16">
        <f t="shared" si="0"/>
        <v>707013.57369999995</v>
      </c>
      <c r="H27" s="27">
        <f>RA!J31</f>
        <v>4.9011410142340699</v>
      </c>
      <c r="I27" s="20">
        <f>VLOOKUP(B27,RMS!B:D,3,FALSE)</f>
        <v>743451.06950973498</v>
      </c>
      <c r="J27" s="21">
        <f>VLOOKUP(B27,RMS!B:E,4,FALSE)</f>
        <v>707013.58722654905</v>
      </c>
      <c r="K27" s="22">
        <f t="shared" si="1"/>
        <v>9.4090264989063144E-2</v>
      </c>
      <c r="L27" s="22">
        <f t="shared" si="2"/>
        <v>-1.3526549097150564E-2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108189.14479999999</v>
      </c>
      <c r="F28" s="25">
        <f>VLOOKUP(C28,RA!B32:I63,8,0)</f>
        <v>29028.031999999999</v>
      </c>
      <c r="G28" s="16">
        <f t="shared" si="0"/>
        <v>79161.112800000003</v>
      </c>
      <c r="H28" s="27">
        <f>RA!J32</f>
        <v>26.830817503605999</v>
      </c>
      <c r="I28" s="20">
        <f>VLOOKUP(B28,RMS!B:D,3,FALSE)</f>
        <v>108189.087037577</v>
      </c>
      <c r="J28" s="21">
        <f>VLOOKUP(B28,RMS!B:E,4,FALSE)</f>
        <v>79161.117116025503</v>
      </c>
      <c r="K28" s="22">
        <f t="shared" si="1"/>
        <v>5.7762422991800122E-2</v>
      </c>
      <c r="L28" s="22">
        <f t="shared" si="2"/>
        <v>-4.3160255008842796E-3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131474.88149999999</v>
      </c>
      <c r="F30" s="25">
        <f>VLOOKUP(C30,RA!B34:I66,8,0)</f>
        <v>18532.669399999999</v>
      </c>
      <c r="G30" s="16">
        <f t="shared" si="0"/>
        <v>112942.21209999999</v>
      </c>
      <c r="H30" s="27">
        <f>RA!J34</f>
        <v>0</v>
      </c>
      <c r="I30" s="20">
        <f>VLOOKUP(B30,RMS!B:D,3,FALSE)</f>
        <v>131474.88080000001</v>
      </c>
      <c r="J30" s="21">
        <f>VLOOKUP(B30,RMS!B:E,4,FALSE)</f>
        <v>112942.2052</v>
      </c>
      <c r="K30" s="22">
        <f t="shared" si="1"/>
        <v>6.99999975040555E-4</v>
      </c>
      <c r="L30" s="22">
        <f t="shared" si="2"/>
        <v>6.8999999930383638E-3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98870.98</v>
      </c>
      <c r="F31" s="25">
        <f>VLOOKUP(C31,RA!B35:I67,8,0)</f>
        <v>-1723.2</v>
      </c>
      <c r="G31" s="16">
        <f t="shared" si="0"/>
        <v>100594.18</v>
      </c>
      <c r="H31" s="27">
        <f>RA!J35</f>
        <v>14.0959772608732</v>
      </c>
      <c r="I31" s="20">
        <f>VLOOKUP(B31,RMS!B:D,3,FALSE)</f>
        <v>98870.98</v>
      </c>
      <c r="J31" s="21">
        <f>VLOOKUP(B31,RMS!B:E,4,FALSE)</f>
        <v>100594.18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196821.44</v>
      </c>
      <c r="F32" s="25">
        <f>VLOOKUP(C32,RA!B34:I67,8,0)</f>
        <v>-22515.31</v>
      </c>
      <c r="G32" s="16">
        <f t="shared" si="0"/>
        <v>219336.75</v>
      </c>
      <c r="H32" s="27">
        <f>RA!J35</f>
        <v>14.0959772608732</v>
      </c>
      <c r="I32" s="20">
        <f>VLOOKUP(B32,RMS!B:D,3,FALSE)</f>
        <v>196821.44</v>
      </c>
      <c r="J32" s="21">
        <f>VLOOKUP(B32,RMS!B:E,4,FALSE)</f>
        <v>219336.75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157051.26</v>
      </c>
      <c r="F33" s="25">
        <f>VLOOKUP(C33,RA!B34:I68,8,0)</f>
        <v>-6300.91</v>
      </c>
      <c r="G33" s="16">
        <f t="shared" si="0"/>
        <v>163352.17000000001</v>
      </c>
      <c r="H33" s="27">
        <f>RA!J34</f>
        <v>0</v>
      </c>
      <c r="I33" s="20">
        <f>VLOOKUP(B33,RMS!B:D,3,FALSE)</f>
        <v>157051.26</v>
      </c>
      <c r="J33" s="21">
        <f>VLOOKUP(B33,RMS!B:E,4,FALSE)</f>
        <v>163352.17000000001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193624.95</v>
      </c>
      <c r="F34" s="25">
        <f>VLOOKUP(C34,RA!B35:I69,8,0)</f>
        <v>-31693.15</v>
      </c>
      <c r="G34" s="16">
        <f t="shared" si="0"/>
        <v>225318.1</v>
      </c>
      <c r="H34" s="27">
        <f>RA!J35</f>
        <v>14.0959772608732</v>
      </c>
      <c r="I34" s="20">
        <f>VLOOKUP(B34,RMS!B:D,3,FALSE)</f>
        <v>193624.95</v>
      </c>
      <c r="J34" s="21">
        <f>VLOOKUP(B34,RMS!B:E,4,FALSE)</f>
        <v>225318.1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-0.06</v>
      </c>
      <c r="F35" s="25">
        <f>VLOOKUP(C35,RA!B36:I70,8,0)</f>
        <v>-0.06</v>
      </c>
      <c r="G35" s="16">
        <f t="shared" si="0"/>
        <v>0</v>
      </c>
      <c r="H35" s="27">
        <f>RA!J36</f>
        <v>-1.7428774348145399</v>
      </c>
      <c r="I35" s="20">
        <f>VLOOKUP(B35,RMS!B:D,3,FALSE)</f>
        <v>-0.06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124275.2136</v>
      </c>
      <c r="F36" s="25">
        <f>VLOOKUP(C36,RA!B8:I70,8,0)</f>
        <v>7831.7893000000004</v>
      </c>
      <c r="G36" s="16">
        <f t="shared" si="0"/>
        <v>116443.4243</v>
      </c>
      <c r="H36" s="27">
        <f>RA!J36</f>
        <v>-1.7428774348145399</v>
      </c>
      <c r="I36" s="20">
        <f>VLOOKUP(B36,RMS!B:D,3,FALSE)</f>
        <v>124275.21367521401</v>
      </c>
      <c r="J36" s="21">
        <f>VLOOKUP(B36,RMS!B:E,4,FALSE)</f>
        <v>116443.42307692301</v>
      </c>
      <c r="K36" s="22">
        <f t="shared" si="1"/>
        <v>-7.5214004027657211E-5</v>
      </c>
      <c r="L36" s="22">
        <f t="shared" si="2"/>
        <v>1.2230769934831187E-3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317976.17119999998</v>
      </c>
      <c r="F37" s="25">
        <f>VLOOKUP(C37,RA!B8:I71,8,0)</f>
        <v>17739</v>
      </c>
      <c r="G37" s="16">
        <f t="shared" si="0"/>
        <v>300237.17119999998</v>
      </c>
      <c r="H37" s="27">
        <f>RA!J37</f>
        <v>-11.4394600506937</v>
      </c>
      <c r="I37" s="20">
        <f>VLOOKUP(B37,RMS!B:D,3,FALSE)</f>
        <v>317976.16674615402</v>
      </c>
      <c r="J37" s="21">
        <f>VLOOKUP(B37,RMS!B:E,4,FALSE)</f>
        <v>300237.175293162</v>
      </c>
      <c r="K37" s="22">
        <f t="shared" si="1"/>
        <v>4.4538459624163806E-3</v>
      </c>
      <c r="L37" s="22">
        <f t="shared" si="2"/>
        <v>-4.0931620169430971E-3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82997.490000000005</v>
      </c>
      <c r="F38" s="25">
        <f>VLOOKUP(C38,RA!B9:I72,8,0)</f>
        <v>-4120.1499999999996</v>
      </c>
      <c r="G38" s="16">
        <f t="shared" si="0"/>
        <v>87117.64</v>
      </c>
      <c r="H38" s="27">
        <f>RA!J38</f>
        <v>-4.0120085633187497</v>
      </c>
      <c r="I38" s="20">
        <f>VLOOKUP(B38,RMS!B:D,3,FALSE)</f>
        <v>82997.490000000005</v>
      </c>
      <c r="J38" s="21">
        <f>VLOOKUP(B38,RMS!B:E,4,FALSE)</f>
        <v>87117.64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45925.71</v>
      </c>
      <c r="F39" s="25">
        <f>VLOOKUP(C39,RA!B10:I73,8,0)</f>
        <v>4029.06</v>
      </c>
      <c r="G39" s="16">
        <f t="shared" si="0"/>
        <v>41896.65</v>
      </c>
      <c r="H39" s="27">
        <f>RA!J39</f>
        <v>-16.368319268771899</v>
      </c>
      <c r="I39" s="20">
        <f>VLOOKUP(B39,RMS!B:D,3,FALSE)</f>
        <v>45925.71</v>
      </c>
      <c r="J39" s="21">
        <f>VLOOKUP(B39,RMS!B:E,4,FALSE)</f>
        <v>41896.65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52460.524899999997</v>
      </c>
      <c r="F40" s="25">
        <f>VLOOKUP(C40,RA!B8:I74,8,0)</f>
        <v>8324.0414999999994</v>
      </c>
      <c r="G40" s="16">
        <f t="shared" si="0"/>
        <v>44136.483399999997</v>
      </c>
      <c r="H40" s="27">
        <f>RA!J40</f>
        <v>100</v>
      </c>
      <c r="I40" s="20">
        <f>VLOOKUP(B40,RMS!B:D,3,FALSE)</f>
        <v>52460.524922471799</v>
      </c>
      <c r="J40" s="21">
        <f>VLOOKUP(B40,RMS!B:E,4,FALSE)</f>
        <v>44136.483427879903</v>
      </c>
      <c r="K40" s="22">
        <f t="shared" si="1"/>
        <v>-2.2471802367363125E-5</v>
      </c>
      <c r="L40" s="22">
        <f t="shared" si="2"/>
        <v>-2.7879905246663839E-5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16097165.239700001</v>
      </c>
      <c r="E7" s="68">
        <v>18021528.199900001</v>
      </c>
      <c r="F7" s="69">
        <v>89.321865832606406</v>
      </c>
      <c r="G7" s="68">
        <v>16521131.692500001</v>
      </c>
      <c r="H7" s="69">
        <v>-2.56620708975078</v>
      </c>
      <c r="I7" s="68">
        <v>1796663.9554000001</v>
      </c>
      <c r="J7" s="69">
        <v>11.161368654953799</v>
      </c>
      <c r="K7" s="68">
        <v>1792881.2766</v>
      </c>
      <c r="L7" s="69">
        <v>10.852048818265301</v>
      </c>
      <c r="M7" s="69">
        <v>2.1098322846979998E-3</v>
      </c>
      <c r="N7" s="68">
        <v>395546871.67339998</v>
      </c>
      <c r="O7" s="68">
        <v>4553247114.4823999</v>
      </c>
      <c r="P7" s="68">
        <v>933444</v>
      </c>
      <c r="Q7" s="68">
        <v>955783</v>
      </c>
      <c r="R7" s="69">
        <v>-2.3372460066772498</v>
      </c>
      <c r="S7" s="68">
        <v>17.244918002258299</v>
      </c>
      <c r="T7" s="68">
        <v>16.942346152107799</v>
      </c>
      <c r="U7" s="70">
        <v>1.75455661842482</v>
      </c>
      <c r="V7" s="58"/>
      <c r="W7" s="58"/>
    </row>
    <row r="8" spans="1:23" ht="14.25" thickBot="1" x14ac:dyDescent="0.2">
      <c r="A8" s="55">
        <v>42207</v>
      </c>
      <c r="B8" s="45" t="s">
        <v>6</v>
      </c>
      <c r="C8" s="46"/>
      <c r="D8" s="71">
        <v>553769.91819999996</v>
      </c>
      <c r="E8" s="71">
        <v>674777.87179999996</v>
      </c>
      <c r="F8" s="72">
        <v>82.066994390730997</v>
      </c>
      <c r="G8" s="71">
        <v>571020.84490000003</v>
      </c>
      <c r="H8" s="72">
        <v>-3.0210677690796199</v>
      </c>
      <c r="I8" s="71">
        <v>127599.52280000001</v>
      </c>
      <c r="J8" s="72">
        <v>23.041974402429702</v>
      </c>
      <c r="K8" s="71">
        <v>133671.70749999999</v>
      </c>
      <c r="L8" s="72">
        <v>23.409251815213398</v>
      </c>
      <c r="M8" s="72">
        <v>-4.5426102602901003E-2</v>
      </c>
      <c r="N8" s="71">
        <v>13602597.965399999</v>
      </c>
      <c r="O8" s="71">
        <v>164754760.2766</v>
      </c>
      <c r="P8" s="71">
        <v>31639</v>
      </c>
      <c r="Q8" s="71">
        <v>33503</v>
      </c>
      <c r="R8" s="72">
        <v>-5.5636808644002</v>
      </c>
      <c r="S8" s="71">
        <v>17.502762988716501</v>
      </c>
      <c r="T8" s="71">
        <v>17.0427990836642</v>
      </c>
      <c r="U8" s="73">
        <v>2.6279502576183398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96287.0193</v>
      </c>
      <c r="E9" s="71">
        <v>112036.69070000001</v>
      </c>
      <c r="F9" s="72">
        <v>85.942398600318498</v>
      </c>
      <c r="G9" s="71">
        <v>94425.072100000005</v>
      </c>
      <c r="H9" s="72">
        <v>1.9718779754047899</v>
      </c>
      <c r="I9" s="71">
        <v>20177.851999999999</v>
      </c>
      <c r="J9" s="72">
        <v>20.955942085123802</v>
      </c>
      <c r="K9" s="71">
        <v>21092.308300000001</v>
      </c>
      <c r="L9" s="72">
        <v>22.337614185417198</v>
      </c>
      <c r="M9" s="72">
        <v>-4.3354965563441997E-2</v>
      </c>
      <c r="N9" s="71">
        <v>2780621.1132999999</v>
      </c>
      <c r="O9" s="71">
        <v>26338437.1765</v>
      </c>
      <c r="P9" s="71">
        <v>5729</v>
      </c>
      <c r="Q9" s="71">
        <v>5994</v>
      </c>
      <c r="R9" s="72">
        <v>-4.4210877544210803</v>
      </c>
      <c r="S9" s="71">
        <v>16.806950480013999</v>
      </c>
      <c r="T9" s="71">
        <v>17.195670754087399</v>
      </c>
      <c r="U9" s="73">
        <v>-2.3128542833258701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149913.46489999999</v>
      </c>
      <c r="E10" s="71">
        <v>189879.57550000001</v>
      </c>
      <c r="F10" s="72">
        <v>78.951864362051893</v>
      </c>
      <c r="G10" s="71">
        <v>163414.2874</v>
      </c>
      <c r="H10" s="72">
        <v>-8.2617148811187793</v>
      </c>
      <c r="I10" s="71">
        <v>42364.309200000003</v>
      </c>
      <c r="J10" s="72">
        <v>28.2591755372069</v>
      </c>
      <c r="K10" s="71">
        <v>45662.713100000001</v>
      </c>
      <c r="L10" s="72">
        <v>27.942913576600802</v>
      </c>
      <c r="M10" s="72">
        <v>-7.2234076253345006E-2</v>
      </c>
      <c r="N10" s="71">
        <v>3945342.9109999998</v>
      </c>
      <c r="O10" s="71">
        <v>42926036.353399999</v>
      </c>
      <c r="P10" s="71">
        <v>90265</v>
      </c>
      <c r="Q10" s="71">
        <v>92563</v>
      </c>
      <c r="R10" s="72">
        <v>-2.48263344965051</v>
      </c>
      <c r="S10" s="71">
        <v>1.66081498809062</v>
      </c>
      <c r="T10" s="71">
        <v>1.77801983081793</v>
      </c>
      <c r="U10" s="73">
        <v>-7.0570679797424898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42867.973299999998</v>
      </c>
      <c r="E11" s="71">
        <v>69142.249500000005</v>
      </c>
      <c r="F11" s="72">
        <v>61.999679805037303</v>
      </c>
      <c r="G11" s="71">
        <v>55268.4542</v>
      </c>
      <c r="H11" s="72">
        <v>-22.436815140742599</v>
      </c>
      <c r="I11" s="71">
        <v>9248.4452000000001</v>
      </c>
      <c r="J11" s="72">
        <v>21.574253429891002</v>
      </c>
      <c r="K11" s="71">
        <v>11318.424800000001</v>
      </c>
      <c r="L11" s="72">
        <v>20.478996497788799</v>
      </c>
      <c r="M11" s="72">
        <v>-0.182885837612315</v>
      </c>
      <c r="N11" s="71">
        <v>1200140.2083999999</v>
      </c>
      <c r="O11" s="71">
        <v>14095943.483100001</v>
      </c>
      <c r="P11" s="71">
        <v>2818</v>
      </c>
      <c r="Q11" s="71">
        <v>2987</v>
      </c>
      <c r="R11" s="72">
        <v>-5.6578506863073299</v>
      </c>
      <c r="S11" s="71">
        <v>15.212197764371901</v>
      </c>
      <c r="T11" s="71">
        <v>16.169651456310699</v>
      </c>
      <c r="U11" s="73">
        <v>-6.2939866202713501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116126.2432</v>
      </c>
      <c r="E12" s="71">
        <v>174030.61619999999</v>
      </c>
      <c r="F12" s="72">
        <v>66.727479184780407</v>
      </c>
      <c r="G12" s="71">
        <v>150521.72579999999</v>
      </c>
      <c r="H12" s="72">
        <v>-22.850842572521199</v>
      </c>
      <c r="I12" s="71">
        <v>6512.5954000000002</v>
      </c>
      <c r="J12" s="72">
        <v>5.6082029526982904</v>
      </c>
      <c r="K12" s="71">
        <v>33357.816500000001</v>
      </c>
      <c r="L12" s="72">
        <v>22.1614629534097</v>
      </c>
      <c r="M12" s="72">
        <v>-0.80476553673709394</v>
      </c>
      <c r="N12" s="71">
        <v>3215293.3287999998</v>
      </c>
      <c r="O12" s="71">
        <v>49892355.511100002</v>
      </c>
      <c r="P12" s="71">
        <v>1563</v>
      </c>
      <c r="Q12" s="71">
        <v>1686</v>
      </c>
      <c r="R12" s="72">
        <v>-7.2953736654804304</v>
      </c>
      <c r="S12" s="71">
        <v>74.297020601407596</v>
      </c>
      <c r="T12" s="71">
        <v>80.797072004745004</v>
      </c>
      <c r="U12" s="73">
        <v>-8.7487376354015804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269364.02679999999</v>
      </c>
      <c r="E13" s="71">
        <v>313586.74190000002</v>
      </c>
      <c r="F13" s="72">
        <v>85.897772708100604</v>
      </c>
      <c r="G13" s="71">
        <v>277014.98680000001</v>
      </c>
      <c r="H13" s="72">
        <v>-2.7619299910021899</v>
      </c>
      <c r="I13" s="71">
        <v>70432.474400000006</v>
      </c>
      <c r="J13" s="72">
        <v>26.1476913739099</v>
      </c>
      <c r="K13" s="71">
        <v>81062.082699999999</v>
      </c>
      <c r="L13" s="72">
        <v>29.262706554763199</v>
      </c>
      <c r="M13" s="72">
        <v>-0.13112922769747701</v>
      </c>
      <c r="N13" s="71">
        <v>6409825.9330000002</v>
      </c>
      <c r="O13" s="71">
        <v>74678674.660699993</v>
      </c>
      <c r="P13" s="71">
        <v>13817</v>
      </c>
      <c r="Q13" s="71">
        <v>14164</v>
      </c>
      <c r="R13" s="72">
        <v>-2.4498729172550102</v>
      </c>
      <c r="S13" s="71">
        <v>19.495116653398</v>
      </c>
      <c r="T13" s="71">
        <v>18.823142367975201</v>
      </c>
      <c r="U13" s="73">
        <v>3.44688517319396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135383.4112</v>
      </c>
      <c r="E14" s="71">
        <v>182100.3095</v>
      </c>
      <c r="F14" s="72">
        <v>74.345514058557896</v>
      </c>
      <c r="G14" s="71">
        <v>167873.06959999999</v>
      </c>
      <c r="H14" s="72">
        <v>-19.353704842244699</v>
      </c>
      <c r="I14" s="71">
        <v>25149.501199999999</v>
      </c>
      <c r="J14" s="72">
        <v>18.576501343171898</v>
      </c>
      <c r="K14" s="71">
        <v>12394.0416</v>
      </c>
      <c r="L14" s="72">
        <v>7.3829838398332397</v>
      </c>
      <c r="M14" s="72">
        <v>1.0291606250539</v>
      </c>
      <c r="N14" s="71">
        <v>3565761.0707999999</v>
      </c>
      <c r="O14" s="71">
        <v>39885990.444899999</v>
      </c>
      <c r="P14" s="71">
        <v>2813</v>
      </c>
      <c r="Q14" s="71">
        <v>2628</v>
      </c>
      <c r="R14" s="72">
        <v>7.0395738203957299</v>
      </c>
      <c r="S14" s="71">
        <v>48.1277679345894</v>
      </c>
      <c r="T14" s="71">
        <v>52.835990372907197</v>
      </c>
      <c r="U14" s="73">
        <v>-9.7827566919718798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103285.9788</v>
      </c>
      <c r="E15" s="71">
        <v>133881.2138</v>
      </c>
      <c r="F15" s="72">
        <v>77.147477131702004</v>
      </c>
      <c r="G15" s="71">
        <v>107208.8913</v>
      </c>
      <c r="H15" s="72">
        <v>-3.6591298095067599</v>
      </c>
      <c r="I15" s="71">
        <v>15711.969300000001</v>
      </c>
      <c r="J15" s="72">
        <v>15.2121028261001</v>
      </c>
      <c r="K15" s="71">
        <v>21820.291000000001</v>
      </c>
      <c r="L15" s="72">
        <v>20.3530609592266</v>
      </c>
      <c r="M15" s="72">
        <v>-0.27993768277425801</v>
      </c>
      <c r="N15" s="71">
        <v>2652013.3418000001</v>
      </c>
      <c r="O15" s="71">
        <v>30754884.4408</v>
      </c>
      <c r="P15" s="71">
        <v>5490</v>
      </c>
      <c r="Q15" s="71">
        <v>5404</v>
      </c>
      <c r="R15" s="72">
        <v>1.5914137675795601</v>
      </c>
      <c r="S15" s="71">
        <v>18.813475191256799</v>
      </c>
      <c r="T15" s="71">
        <v>19.057724315322002</v>
      </c>
      <c r="U15" s="73">
        <v>-1.2982669155066999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918791.02379999997</v>
      </c>
      <c r="E16" s="71">
        <v>1081058.6639</v>
      </c>
      <c r="F16" s="72">
        <v>84.989932043594493</v>
      </c>
      <c r="G16" s="71">
        <v>931666.21470000001</v>
      </c>
      <c r="H16" s="72">
        <v>-1.3819531820358999</v>
      </c>
      <c r="I16" s="71">
        <v>11906.323899999999</v>
      </c>
      <c r="J16" s="72">
        <v>1.2958685480793</v>
      </c>
      <c r="K16" s="71">
        <v>22472.294600000001</v>
      </c>
      <c r="L16" s="72">
        <v>2.4120542577833199</v>
      </c>
      <c r="M16" s="72">
        <v>-0.47017765155143498</v>
      </c>
      <c r="N16" s="71">
        <v>20496255.0748</v>
      </c>
      <c r="O16" s="71">
        <v>225933338.39669999</v>
      </c>
      <c r="P16" s="71">
        <v>57761</v>
      </c>
      <c r="Q16" s="71">
        <v>59543</v>
      </c>
      <c r="R16" s="72">
        <v>-2.9927951228523901</v>
      </c>
      <c r="S16" s="71">
        <v>15.9067714166999</v>
      </c>
      <c r="T16" s="71">
        <v>15.0188168029827</v>
      </c>
      <c r="U16" s="73">
        <v>5.58224287289943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423415.42060000001</v>
      </c>
      <c r="E17" s="71">
        <v>606628.65379999997</v>
      </c>
      <c r="F17" s="72">
        <v>69.7981240990961</v>
      </c>
      <c r="G17" s="71">
        <v>432047.3223</v>
      </c>
      <c r="H17" s="72">
        <v>-1.99790653811903</v>
      </c>
      <c r="I17" s="71">
        <v>54730.949500000002</v>
      </c>
      <c r="J17" s="72">
        <v>12.9260642945983</v>
      </c>
      <c r="K17" s="71">
        <v>52178.414799999999</v>
      </c>
      <c r="L17" s="72">
        <v>12.077013814650799</v>
      </c>
      <c r="M17" s="72">
        <v>4.8919360808178998E-2</v>
      </c>
      <c r="N17" s="71">
        <v>13226248.4114</v>
      </c>
      <c r="O17" s="71">
        <v>219111458.9941</v>
      </c>
      <c r="P17" s="71">
        <v>15015</v>
      </c>
      <c r="Q17" s="71">
        <v>15370</v>
      </c>
      <c r="R17" s="72">
        <v>-2.3096942094990198</v>
      </c>
      <c r="S17" s="71">
        <v>28.199495211455201</v>
      </c>
      <c r="T17" s="71">
        <v>29.407335374105401</v>
      </c>
      <c r="U17" s="73">
        <v>-4.2831978146883296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1752525.3769</v>
      </c>
      <c r="E18" s="71">
        <v>1923863.5688</v>
      </c>
      <c r="F18" s="72">
        <v>91.094057048604995</v>
      </c>
      <c r="G18" s="71">
        <v>1641374.4095000001</v>
      </c>
      <c r="H18" s="72">
        <v>6.7718228550827098</v>
      </c>
      <c r="I18" s="71">
        <v>248702.73579999999</v>
      </c>
      <c r="J18" s="72">
        <v>14.191106107685799</v>
      </c>
      <c r="K18" s="71">
        <v>253933.8498</v>
      </c>
      <c r="L18" s="72">
        <v>15.4708059495916</v>
      </c>
      <c r="M18" s="72">
        <v>-2.0600302024012002E-2</v>
      </c>
      <c r="N18" s="71">
        <v>43782561.389899999</v>
      </c>
      <c r="O18" s="71">
        <v>505974637.14319998</v>
      </c>
      <c r="P18" s="71">
        <v>87120</v>
      </c>
      <c r="Q18" s="71">
        <v>89626</v>
      </c>
      <c r="R18" s="72">
        <v>-2.7960636422466698</v>
      </c>
      <c r="S18" s="71">
        <v>20.116223334481202</v>
      </c>
      <c r="T18" s="71">
        <v>19.665421695713299</v>
      </c>
      <c r="U18" s="73">
        <v>2.2409854537415099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513240.00439999998</v>
      </c>
      <c r="E19" s="71">
        <v>560439.92660000001</v>
      </c>
      <c r="F19" s="72">
        <v>91.578058600081206</v>
      </c>
      <c r="G19" s="71">
        <v>397033.05579999997</v>
      </c>
      <c r="H19" s="72">
        <v>29.2688346479991</v>
      </c>
      <c r="I19" s="71">
        <v>34236.088499999998</v>
      </c>
      <c r="J19" s="72">
        <v>6.6705806652822197</v>
      </c>
      <c r="K19" s="71">
        <v>38749.941899999998</v>
      </c>
      <c r="L19" s="72">
        <v>9.759878008626</v>
      </c>
      <c r="M19" s="72">
        <v>-0.11648671400975701</v>
      </c>
      <c r="N19" s="71">
        <v>10245309.0902</v>
      </c>
      <c r="O19" s="71">
        <v>149807608.0614</v>
      </c>
      <c r="P19" s="71">
        <v>9921</v>
      </c>
      <c r="Q19" s="71">
        <v>9802</v>
      </c>
      <c r="R19" s="72">
        <v>1.21403795143848</v>
      </c>
      <c r="S19" s="71">
        <v>51.732688680576601</v>
      </c>
      <c r="T19" s="71">
        <v>41.472349918383998</v>
      </c>
      <c r="U19" s="73">
        <v>19.833376195745402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930866.26020000002</v>
      </c>
      <c r="E20" s="71">
        <v>963747.87950000004</v>
      </c>
      <c r="F20" s="72">
        <v>96.588151320544597</v>
      </c>
      <c r="G20" s="71">
        <v>823801.21479999996</v>
      </c>
      <c r="H20" s="72">
        <v>12.996466074160001</v>
      </c>
      <c r="I20" s="71">
        <v>81329.726899999994</v>
      </c>
      <c r="J20" s="72">
        <v>8.7369937419931905</v>
      </c>
      <c r="K20" s="71">
        <v>69847.990699999995</v>
      </c>
      <c r="L20" s="72">
        <v>8.4787433479273897</v>
      </c>
      <c r="M20" s="72">
        <v>0.16438176796401399</v>
      </c>
      <c r="N20" s="71">
        <v>21551202.481199998</v>
      </c>
      <c r="O20" s="71">
        <v>241865086.00600001</v>
      </c>
      <c r="P20" s="71">
        <v>41163</v>
      </c>
      <c r="Q20" s="71">
        <v>41953</v>
      </c>
      <c r="R20" s="72">
        <v>-1.88305961433032</v>
      </c>
      <c r="S20" s="71">
        <v>22.614150091101202</v>
      </c>
      <c r="T20" s="71">
        <v>23.087105263032399</v>
      </c>
      <c r="U20" s="73">
        <v>-2.0914125449150398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333586.68369999999</v>
      </c>
      <c r="E21" s="71">
        <v>372708.25719999999</v>
      </c>
      <c r="F21" s="72">
        <v>89.503432579169598</v>
      </c>
      <c r="G21" s="71">
        <v>342537.35220000002</v>
      </c>
      <c r="H21" s="72">
        <v>-2.6130488959854699</v>
      </c>
      <c r="I21" s="71">
        <v>46559.291899999997</v>
      </c>
      <c r="J21" s="72">
        <v>13.957179400443801</v>
      </c>
      <c r="K21" s="71">
        <v>30944.3989</v>
      </c>
      <c r="L21" s="72">
        <v>9.0338757806279304</v>
      </c>
      <c r="M21" s="72">
        <v>0.50461128847456804</v>
      </c>
      <c r="N21" s="71">
        <v>8024787.8831000002</v>
      </c>
      <c r="O21" s="71">
        <v>91718172.246199995</v>
      </c>
      <c r="P21" s="71">
        <v>29477</v>
      </c>
      <c r="Q21" s="71">
        <v>29622</v>
      </c>
      <c r="R21" s="72">
        <v>-0.48950104651948001</v>
      </c>
      <c r="S21" s="71">
        <v>11.316846480306699</v>
      </c>
      <c r="T21" s="71">
        <v>11.334700249814301</v>
      </c>
      <c r="U21" s="73">
        <v>-0.15776276137274201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1303516.2297</v>
      </c>
      <c r="E22" s="71">
        <v>1438051.2253</v>
      </c>
      <c r="F22" s="72">
        <v>90.644631204153796</v>
      </c>
      <c r="G22" s="71">
        <v>1248143.0677</v>
      </c>
      <c r="H22" s="72">
        <v>4.43644350018611</v>
      </c>
      <c r="I22" s="71">
        <v>163550.7242</v>
      </c>
      <c r="J22" s="72">
        <v>12.5468882146286</v>
      </c>
      <c r="K22" s="71">
        <v>153955.73989999999</v>
      </c>
      <c r="L22" s="72">
        <v>12.3347830776884</v>
      </c>
      <c r="M22" s="72">
        <v>6.2323004691038998E-2</v>
      </c>
      <c r="N22" s="71">
        <v>30603840.826499999</v>
      </c>
      <c r="O22" s="71">
        <v>299087390.50059998</v>
      </c>
      <c r="P22" s="71">
        <v>80712</v>
      </c>
      <c r="Q22" s="71">
        <v>83167</v>
      </c>
      <c r="R22" s="72">
        <v>-2.9518919763848701</v>
      </c>
      <c r="S22" s="71">
        <v>16.150215949301199</v>
      </c>
      <c r="T22" s="71">
        <v>16.018826189474201</v>
      </c>
      <c r="U22" s="73">
        <v>0.813548006042081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2450373.952</v>
      </c>
      <c r="E23" s="71">
        <v>2793054.8476</v>
      </c>
      <c r="F23" s="72">
        <v>87.730964327662406</v>
      </c>
      <c r="G23" s="71">
        <v>2387564.0395</v>
      </c>
      <c r="H23" s="72">
        <v>2.63071111228304</v>
      </c>
      <c r="I23" s="71">
        <v>298167.92080000002</v>
      </c>
      <c r="J23" s="72">
        <v>12.168261932291401</v>
      </c>
      <c r="K23" s="71">
        <v>204163.63159999999</v>
      </c>
      <c r="L23" s="72">
        <v>8.5511269319819192</v>
      </c>
      <c r="M23" s="72">
        <v>0.46043601626451502</v>
      </c>
      <c r="N23" s="71">
        <v>59465239.4947</v>
      </c>
      <c r="O23" s="71">
        <v>639966079.95550001</v>
      </c>
      <c r="P23" s="71">
        <v>80354</v>
      </c>
      <c r="Q23" s="71">
        <v>83319</v>
      </c>
      <c r="R23" s="72">
        <v>-3.55861208127798</v>
      </c>
      <c r="S23" s="71">
        <v>30.494735196754402</v>
      </c>
      <c r="T23" s="71">
        <v>30.212759407818101</v>
      </c>
      <c r="U23" s="73">
        <v>0.92467039676483798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252442.6139</v>
      </c>
      <c r="E24" s="71">
        <v>303096.57500000001</v>
      </c>
      <c r="F24" s="72">
        <v>83.287847742918302</v>
      </c>
      <c r="G24" s="71">
        <v>248695.30410000001</v>
      </c>
      <c r="H24" s="72">
        <v>1.5067875179875601</v>
      </c>
      <c r="I24" s="71">
        <v>38470.191599999998</v>
      </c>
      <c r="J24" s="72">
        <v>15.239182880287901</v>
      </c>
      <c r="K24" s="71">
        <v>49897.0965</v>
      </c>
      <c r="L24" s="72">
        <v>20.063545904323298</v>
      </c>
      <c r="M24" s="72">
        <v>-0.229009415407568</v>
      </c>
      <c r="N24" s="71">
        <v>6179573.4901000001</v>
      </c>
      <c r="O24" s="71">
        <v>60300326.239</v>
      </c>
      <c r="P24" s="71">
        <v>26569</v>
      </c>
      <c r="Q24" s="71">
        <v>26612</v>
      </c>
      <c r="R24" s="72">
        <v>-0.16158124154517201</v>
      </c>
      <c r="S24" s="71">
        <v>9.5013968873499195</v>
      </c>
      <c r="T24" s="71">
        <v>9.5974914098902708</v>
      </c>
      <c r="U24" s="73">
        <v>-1.0113725768922901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259634.32459999999</v>
      </c>
      <c r="E25" s="71">
        <v>269423.14230000001</v>
      </c>
      <c r="F25" s="72">
        <v>96.3667494869092</v>
      </c>
      <c r="G25" s="71">
        <v>218367.0981</v>
      </c>
      <c r="H25" s="72">
        <v>18.898097222092499</v>
      </c>
      <c r="I25" s="71">
        <v>23866.298500000001</v>
      </c>
      <c r="J25" s="72">
        <v>9.1922739941142595</v>
      </c>
      <c r="K25" s="71">
        <v>18527.364699999998</v>
      </c>
      <c r="L25" s="72">
        <v>8.4845037834021593</v>
      </c>
      <c r="M25" s="72">
        <v>0.28816477067566998</v>
      </c>
      <c r="N25" s="71">
        <v>5736112.4535999997</v>
      </c>
      <c r="O25" s="71">
        <v>67263278.823400006</v>
      </c>
      <c r="P25" s="71">
        <v>18085</v>
      </c>
      <c r="Q25" s="71">
        <v>18489</v>
      </c>
      <c r="R25" s="72">
        <v>-2.1850830223376101</v>
      </c>
      <c r="S25" s="71">
        <v>14.3563353386785</v>
      </c>
      <c r="T25" s="71">
        <v>13.636210573854701</v>
      </c>
      <c r="U25" s="73">
        <v>5.0160765114172001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579413.31550000003</v>
      </c>
      <c r="E26" s="71">
        <v>726026.88919999998</v>
      </c>
      <c r="F26" s="72">
        <v>79.806040811855894</v>
      </c>
      <c r="G26" s="71">
        <v>625089.10049999994</v>
      </c>
      <c r="H26" s="72">
        <v>-7.3070838962740696</v>
      </c>
      <c r="I26" s="71">
        <v>110955.993</v>
      </c>
      <c r="J26" s="72">
        <v>19.149714035179102</v>
      </c>
      <c r="K26" s="71">
        <v>136345.09390000001</v>
      </c>
      <c r="L26" s="72">
        <v>21.812105472794102</v>
      </c>
      <c r="M26" s="72">
        <v>-0.18621206068933599</v>
      </c>
      <c r="N26" s="71">
        <v>13985815.255000001</v>
      </c>
      <c r="O26" s="71">
        <v>142708820.09290001</v>
      </c>
      <c r="P26" s="71">
        <v>41058</v>
      </c>
      <c r="Q26" s="71">
        <v>41347</v>
      </c>
      <c r="R26" s="72">
        <v>-0.69896243983843498</v>
      </c>
      <c r="S26" s="71">
        <v>14.1120686711481</v>
      </c>
      <c r="T26" s="71">
        <v>13.7676623576076</v>
      </c>
      <c r="U26" s="73">
        <v>2.4405090533941398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225501.00140000001</v>
      </c>
      <c r="E27" s="71">
        <v>270687.10450000002</v>
      </c>
      <c r="F27" s="72">
        <v>83.306887417682702</v>
      </c>
      <c r="G27" s="71">
        <v>222738.864</v>
      </c>
      <c r="H27" s="72">
        <v>1.2400787857120401</v>
      </c>
      <c r="I27" s="71">
        <v>64807.714899999999</v>
      </c>
      <c r="J27" s="72">
        <v>28.739435522524499</v>
      </c>
      <c r="K27" s="71">
        <v>73013.960500000001</v>
      </c>
      <c r="L27" s="72">
        <v>32.780072228437</v>
      </c>
      <c r="M27" s="72">
        <v>-0.112392829313786</v>
      </c>
      <c r="N27" s="71">
        <v>5625712.9983999999</v>
      </c>
      <c r="O27" s="71">
        <v>53530526.022299998</v>
      </c>
      <c r="P27" s="71">
        <v>30997</v>
      </c>
      <c r="Q27" s="71">
        <v>31511</v>
      </c>
      <c r="R27" s="72">
        <v>-1.63117641458538</v>
      </c>
      <c r="S27" s="71">
        <v>7.2749298770848796</v>
      </c>
      <c r="T27" s="71">
        <v>7.2704221478214004</v>
      </c>
      <c r="U27" s="73">
        <v>6.1962511524440003E-2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849785.35510000004</v>
      </c>
      <c r="E28" s="71">
        <v>905561.72180000006</v>
      </c>
      <c r="F28" s="72">
        <v>93.840688562991303</v>
      </c>
      <c r="G28" s="71">
        <v>775217.88280000002</v>
      </c>
      <c r="H28" s="72">
        <v>9.6189050787464598</v>
      </c>
      <c r="I28" s="71">
        <v>17388.7673</v>
      </c>
      <c r="J28" s="72">
        <v>2.0462540564674399</v>
      </c>
      <c r="K28" s="71">
        <v>37876.627500000002</v>
      </c>
      <c r="L28" s="72">
        <v>4.8859331473615999</v>
      </c>
      <c r="M28" s="72">
        <v>-0.54091035956144695</v>
      </c>
      <c r="N28" s="71">
        <v>19768847.588100001</v>
      </c>
      <c r="O28" s="71">
        <v>189209264.22569999</v>
      </c>
      <c r="P28" s="71">
        <v>43072</v>
      </c>
      <c r="Q28" s="71">
        <v>43654</v>
      </c>
      <c r="R28" s="72">
        <v>-1.3332111604893</v>
      </c>
      <c r="S28" s="71">
        <v>19.729414819372199</v>
      </c>
      <c r="T28" s="71">
        <v>19.797723917625</v>
      </c>
      <c r="U28" s="73">
        <v>-0.346229722868795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555617.22309999994</v>
      </c>
      <c r="E29" s="71">
        <v>599908.74329999997</v>
      </c>
      <c r="F29" s="72">
        <v>92.616957046440206</v>
      </c>
      <c r="G29" s="71">
        <v>519329.69650000002</v>
      </c>
      <c r="H29" s="72">
        <v>6.9873775454317704</v>
      </c>
      <c r="I29" s="71">
        <v>88032.493199999997</v>
      </c>
      <c r="J29" s="72">
        <v>15.84409005697</v>
      </c>
      <c r="K29" s="71">
        <v>83857.740600000005</v>
      </c>
      <c r="L29" s="72">
        <v>16.1473031804566</v>
      </c>
      <c r="M29" s="72">
        <v>4.9783747691385001E-2</v>
      </c>
      <c r="N29" s="71">
        <v>13454987.7925</v>
      </c>
      <c r="O29" s="71">
        <v>142265357.28659999</v>
      </c>
      <c r="P29" s="71">
        <v>87303</v>
      </c>
      <c r="Q29" s="71">
        <v>88631</v>
      </c>
      <c r="R29" s="72">
        <v>-1.4983470794642899</v>
      </c>
      <c r="S29" s="71">
        <v>6.3642397523567302</v>
      </c>
      <c r="T29" s="71">
        <v>6.4315622107389103</v>
      </c>
      <c r="U29" s="73">
        <v>-1.0578240450046199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1028339.5495</v>
      </c>
      <c r="E30" s="71">
        <v>1318561.9861000001</v>
      </c>
      <c r="F30" s="72">
        <v>77.989473406676098</v>
      </c>
      <c r="G30" s="71">
        <v>1043573.7560000001</v>
      </c>
      <c r="H30" s="72">
        <v>-1.45981119325885</v>
      </c>
      <c r="I30" s="71">
        <v>141192.66380000001</v>
      </c>
      <c r="J30" s="72">
        <v>13.730159835693501</v>
      </c>
      <c r="K30" s="71">
        <v>145165.9847</v>
      </c>
      <c r="L30" s="72">
        <v>13.910467167784899</v>
      </c>
      <c r="M30" s="72">
        <v>-2.7370881051861001E-2</v>
      </c>
      <c r="N30" s="71">
        <v>25463464.503199998</v>
      </c>
      <c r="O30" s="71">
        <v>261514101.84689999</v>
      </c>
      <c r="P30" s="71">
        <v>68762</v>
      </c>
      <c r="Q30" s="71">
        <v>71116</v>
      </c>
      <c r="R30" s="72">
        <v>-3.31008493166095</v>
      </c>
      <c r="S30" s="71">
        <v>14.955055837526499</v>
      </c>
      <c r="T30" s="71">
        <v>14.8629039976939</v>
      </c>
      <c r="U30" s="73">
        <v>0.61619188075110798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743451.16359999997</v>
      </c>
      <c r="E31" s="71">
        <v>754922.26910000003</v>
      </c>
      <c r="F31" s="72">
        <v>98.4804918374344</v>
      </c>
      <c r="G31" s="71">
        <v>670920.12060000002</v>
      </c>
      <c r="H31" s="72">
        <v>10.8106823410119</v>
      </c>
      <c r="I31" s="71">
        <v>36437.589899999999</v>
      </c>
      <c r="J31" s="72">
        <v>4.9011410142340699</v>
      </c>
      <c r="K31" s="71">
        <v>22984.915799999999</v>
      </c>
      <c r="L31" s="72">
        <v>3.4258796381668701</v>
      </c>
      <c r="M31" s="72">
        <v>0.58528272268023696</v>
      </c>
      <c r="N31" s="71">
        <v>19316647.1855</v>
      </c>
      <c r="O31" s="71">
        <v>249360136.1117</v>
      </c>
      <c r="P31" s="71">
        <v>27887</v>
      </c>
      <c r="Q31" s="71">
        <v>28940</v>
      </c>
      <c r="R31" s="72">
        <v>-3.6385625431928101</v>
      </c>
      <c r="S31" s="71">
        <v>26.659417061713299</v>
      </c>
      <c r="T31" s="71">
        <v>27.0919362232205</v>
      </c>
      <c r="U31" s="73">
        <v>-1.6223879183325201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108189.14479999999</v>
      </c>
      <c r="E32" s="71">
        <v>154782.03210000001</v>
      </c>
      <c r="F32" s="72">
        <v>69.897741573842495</v>
      </c>
      <c r="G32" s="71">
        <v>117297.0478</v>
      </c>
      <c r="H32" s="72">
        <v>-7.76481861293699</v>
      </c>
      <c r="I32" s="71">
        <v>29028.031999999999</v>
      </c>
      <c r="J32" s="72">
        <v>26.830817503605999</v>
      </c>
      <c r="K32" s="71">
        <v>32211.743999999999</v>
      </c>
      <c r="L32" s="72">
        <v>27.461683481517301</v>
      </c>
      <c r="M32" s="72">
        <v>-9.8836995600113997E-2</v>
      </c>
      <c r="N32" s="71">
        <v>2590073.6806999999</v>
      </c>
      <c r="O32" s="71">
        <v>27302875.157499999</v>
      </c>
      <c r="P32" s="71">
        <v>22403</v>
      </c>
      <c r="Q32" s="71">
        <v>22503</v>
      </c>
      <c r="R32" s="72">
        <v>-0.44438519308536201</v>
      </c>
      <c r="S32" s="71">
        <v>4.8292257644065497</v>
      </c>
      <c r="T32" s="71">
        <v>4.7428629693818598</v>
      </c>
      <c r="U32" s="73">
        <v>1.78833625176988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131474.88149999999</v>
      </c>
      <c r="E35" s="71">
        <v>149217.79190000001</v>
      </c>
      <c r="F35" s="72">
        <v>88.109386840484405</v>
      </c>
      <c r="G35" s="71">
        <v>114244.43520000001</v>
      </c>
      <c r="H35" s="72">
        <v>15.0820880420441</v>
      </c>
      <c r="I35" s="71">
        <v>18532.669399999999</v>
      </c>
      <c r="J35" s="72">
        <v>14.0959772608732</v>
      </c>
      <c r="K35" s="71">
        <v>19963.7601</v>
      </c>
      <c r="L35" s="72">
        <v>17.474601773863899</v>
      </c>
      <c r="M35" s="72">
        <v>-7.1684426822980998E-2</v>
      </c>
      <c r="N35" s="71">
        <v>3352546.9794999999</v>
      </c>
      <c r="O35" s="71">
        <v>38554427.296800002</v>
      </c>
      <c r="P35" s="71">
        <v>9232</v>
      </c>
      <c r="Q35" s="71">
        <v>9159</v>
      </c>
      <c r="R35" s="72">
        <v>0.79703024347637097</v>
      </c>
      <c r="S35" s="71">
        <v>14.2412133340555</v>
      </c>
      <c r="T35" s="71">
        <v>15.3548878589366</v>
      </c>
      <c r="U35" s="73">
        <v>-7.8200817497617603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98870.98</v>
      </c>
      <c r="E36" s="74"/>
      <c r="F36" s="74"/>
      <c r="G36" s="74"/>
      <c r="H36" s="74"/>
      <c r="I36" s="71">
        <v>-1723.2</v>
      </c>
      <c r="J36" s="72">
        <v>-1.7428774348145399</v>
      </c>
      <c r="K36" s="74"/>
      <c r="L36" s="74"/>
      <c r="M36" s="74"/>
      <c r="N36" s="71">
        <v>1984555.58</v>
      </c>
      <c r="O36" s="71">
        <v>12714481.48</v>
      </c>
      <c r="P36" s="71">
        <v>66</v>
      </c>
      <c r="Q36" s="71">
        <v>61</v>
      </c>
      <c r="R36" s="72">
        <v>8.1967213114754198</v>
      </c>
      <c r="S36" s="71">
        <v>1498.0451515151501</v>
      </c>
      <c r="T36" s="71">
        <v>1646.5331147541001</v>
      </c>
      <c r="U36" s="73">
        <v>-9.9121153383636997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196821.44</v>
      </c>
      <c r="E37" s="71">
        <v>176605.109</v>
      </c>
      <c r="F37" s="72">
        <v>111.44719488267999</v>
      </c>
      <c r="G37" s="71">
        <v>209650.47</v>
      </c>
      <c r="H37" s="72">
        <v>-6.1192469542281502</v>
      </c>
      <c r="I37" s="71">
        <v>-22515.31</v>
      </c>
      <c r="J37" s="72">
        <v>-11.4394600506937</v>
      </c>
      <c r="K37" s="71">
        <v>-23011.200000000001</v>
      </c>
      <c r="L37" s="72">
        <v>-10.975983025461399</v>
      </c>
      <c r="M37" s="72">
        <v>-2.1549940898344999E-2</v>
      </c>
      <c r="N37" s="71">
        <v>5246299.3099999996</v>
      </c>
      <c r="O37" s="71">
        <v>99055774.040000007</v>
      </c>
      <c r="P37" s="71">
        <v>84</v>
      </c>
      <c r="Q37" s="71">
        <v>85</v>
      </c>
      <c r="R37" s="72">
        <v>-1.1764705882352899</v>
      </c>
      <c r="S37" s="71">
        <v>2343.1123809523801</v>
      </c>
      <c r="T37" s="71">
        <v>2113.8869411764699</v>
      </c>
      <c r="U37" s="73">
        <v>9.7829468889042008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157051.26</v>
      </c>
      <c r="E38" s="71">
        <v>179755.26269999999</v>
      </c>
      <c r="F38" s="72">
        <v>87.369492075516305</v>
      </c>
      <c r="G38" s="71">
        <v>820203.85</v>
      </c>
      <c r="H38" s="72">
        <v>-80.852167421550206</v>
      </c>
      <c r="I38" s="71">
        <v>-6300.91</v>
      </c>
      <c r="J38" s="72">
        <v>-4.0120085633187497</v>
      </c>
      <c r="K38" s="71">
        <v>-10854.19</v>
      </c>
      <c r="L38" s="72">
        <v>-1.3233527250573101</v>
      </c>
      <c r="M38" s="72">
        <v>-0.419495144271475</v>
      </c>
      <c r="N38" s="71">
        <v>7273814.96</v>
      </c>
      <c r="O38" s="71">
        <v>104934820.06</v>
      </c>
      <c r="P38" s="71">
        <v>80</v>
      </c>
      <c r="Q38" s="71">
        <v>57</v>
      </c>
      <c r="R38" s="72">
        <v>40.350877192982502</v>
      </c>
      <c r="S38" s="71">
        <v>1963.14075</v>
      </c>
      <c r="T38" s="71">
        <v>1945.8543859649101</v>
      </c>
      <c r="U38" s="73">
        <v>0.88054634060690296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193624.95</v>
      </c>
      <c r="E39" s="71">
        <v>102246.8621</v>
      </c>
      <c r="F39" s="72">
        <v>189.37006576361199</v>
      </c>
      <c r="G39" s="71">
        <v>257168.07</v>
      </c>
      <c r="H39" s="72">
        <v>-24.7087906364114</v>
      </c>
      <c r="I39" s="71">
        <v>-31693.15</v>
      </c>
      <c r="J39" s="72">
        <v>-16.368319268771899</v>
      </c>
      <c r="K39" s="71">
        <v>-26116.16</v>
      </c>
      <c r="L39" s="72">
        <v>-10.1552887183856</v>
      </c>
      <c r="M39" s="72">
        <v>0.213545559530957</v>
      </c>
      <c r="N39" s="71">
        <v>4821973.17</v>
      </c>
      <c r="O39" s="71">
        <v>67130923.549999997</v>
      </c>
      <c r="P39" s="71">
        <v>113</v>
      </c>
      <c r="Q39" s="71">
        <v>99</v>
      </c>
      <c r="R39" s="72">
        <v>14.141414141414099</v>
      </c>
      <c r="S39" s="71">
        <v>1713.49513274336</v>
      </c>
      <c r="T39" s="71">
        <v>1635.9510101010101</v>
      </c>
      <c r="U39" s="73">
        <v>4.5254941879059896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-0.06</v>
      </c>
      <c r="E40" s="74"/>
      <c r="F40" s="74"/>
      <c r="G40" s="71">
        <v>0.06</v>
      </c>
      <c r="H40" s="72">
        <v>-200</v>
      </c>
      <c r="I40" s="71">
        <v>-0.06</v>
      </c>
      <c r="J40" s="72">
        <v>100</v>
      </c>
      <c r="K40" s="71">
        <v>0.01</v>
      </c>
      <c r="L40" s="72">
        <v>16.6666666666667</v>
      </c>
      <c r="M40" s="72">
        <v>-7</v>
      </c>
      <c r="N40" s="71">
        <v>146.71</v>
      </c>
      <c r="O40" s="71">
        <v>3829.75</v>
      </c>
      <c r="P40" s="71">
        <v>24</v>
      </c>
      <c r="Q40" s="74"/>
      <c r="R40" s="74"/>
      <c r="S40" s="71">
        <v>-2.5000000000000001E-3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124275.2136</v>
      </c>
      <c r="E41" s="71">
        <v>103693.1847</v>
      </c>
      <c r="F41" s="72">
        <v>119.8489697848</v>
      </c>
      <c r="G41" s="71">
        <v>205928.2064</v>
      </c>
      <c r="H41" s="72">
        <v>-39.6511940872224</v>
      </c>
      <c r="I41" s="71">
        <v>7831.7893000000004</v>
      </c>
      <c r="J41" s="72">
        <v>6.3019721094247201</v>
      </c>
      <c r="K41" s="71">
        <v>10669.330900000001</v>
      </c>
      <c r="L41" s="72">
        <v>5.1810925207961196</v>
      </c>
      <c r="M41" s="72">
        <v>-0.26595309739620099</v>
      </c>
      <c r="N41" s="71">
        <v>3777172.5839999998</v>
      </c>
      <c r="O41" s="71">
        <v>43117949.088699996</v>
      </c>
      <c r="P41" s="71">
        <v>261</v>
      </c>
      <c r="Q41" s="71">
        <v>243</v>
      </c>
      <c r="R41" s="72">
        <v>7.4074074074074199</v>
      </c>
      <c r="S41" s="71">
        <v>476.15024367816102</v>
      </c>
      <c r="T41" s="71">
        <v>510.23179053497898</v>
      </c>
      <c r="U41" s="73">
        <v>-7.1577295841635502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317976.17119999998</v>
      </c>
      <c r="E42" s="71">
        <v>326868.95280000003</v>
      </c>
      <c r="F42" s="72">
        <v>97.279404628728599</v>
      </c>
      <c r="G42" s="71">
        <v>526552.06759999995</v>
      </c>
      <c r="H42" s="72">
        <v>-39.611637525359903</v>
      </c>
      <c r="I42" s="71">
        <v>17739</v>
      </c>
      <c r="J42" s="72">
        <v>5.5787199188717098</v>
      </c>
      <c r="K42" s="71">
        <v>29009.7837</v>
      </c>
      <c r="L42" s="72">
        <v>5.5093855831248097</v>
      </c>
      <c r="M42" s="72">
        <v>-0.38851664033606698</v>
      </c>
      <c r="N42" s="71">
        <v>8006496.1323999995</v>
      </c>
      <c r="O42" s="71">
        <v>109913685.1869</v>
      </c>
      <c r="P42" s="71">
        <v>1667</v>
      </c>
      <c r="Q42" s="71">
        <v>1819</v>
      </c>
      <c r="R42" s="72">
        <v>-8.35623969213853</v>
      </c>
      <c r="S42" s="71">
        <v>190.74755320935799</v>
      </c>
      <c r="T42" s="71">
        <v>176.43696448598101</v>
      </c>
      <c r="U42" s="73">
        <v>7.5023707945915197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82997.490000000005</v>
      </c>
      <c r="E43" s="71">
        <v>75718.601500000004</v>
      </c>
      <c r="F43" s="72">
        <v>109.613078366219</v>
      </c>
      <c r="G43" s="71">
        <v>77928.240000000005</v>
      </c>
      <c r="H43" s="72">
        <v>6.5050230827746098</v>
      </c>
      <c r="I43" s="71">
        <v>-4120.1499999999996</v>
      </c>
      <c r="J43" s="72">
        <v>-4.9641862663557701</v>
      </c>
      <c r="K43" s="71">
        <v>-4530.8</v>
      </c>
      <c r="L43" s="72">
        <v>-5.8140668902569903</v>
      </c>
      <c r="M43" s="72">
        <v>-9.0635207910302995E-2</v>
      </c>
      <c r="N43" s="71">
        <v>2026934.38</v>
      </c>
      <c r="O43" s="71">
        <v>44722800.57</v>
      </c>
      <c r="P43" s="71">
        <v>60</v>
      </c>
      <c r="Q43" s="71">
        <v>52</v>
      </c>
      <c r="R43" s="72">
        <v>15.384615384615399</v>
      </c>
      <c r="S43" s="71">
        <v>1383.2915</v>
      </c>
      <c r="T43" s="71">
        <v>1401.26576923077</v>
      </c>
      <c r="U43" s="73">
        <v>-1.29938405829641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45925.71</v>
      </c>
      <c r="E44" s="71">
        <v>15463.680200000001</v>
      </c>
      <c r="F44" s="72">
        <v>296.99081593785201</v>
      </c>
      <c r="G44" s="71">
        <v>40612.86</v>
      </c>
      <c r="H44" s="72">
        <v>13.0816938280141</v>
      </c>
      <c r="I44" s="71">
        <v>4029.06</v>
      </c>
      <c r="J44" s="72">
        <v>8.7729944730304705</v>
      </c>
      <c r="K44" s="71">
        <v>5272.64</v>
      </c>
      <c r="L44" s="72">
        <v>12.982685779824401</v>
      </c>
      <c r="M44" s="72">
        <v>-0.23585528312192799</v>
      </c>
      <c r="N44" s="71">
        <v>1228815.25</v>
      </c>
      <c r="O44" s="71">
        <v>17315803.710000001</v>
      </c>
      <c r="P44" s="71">
        <v>49</v>
      </c>
      <c r="Q44" s="71">
        <v>48</v>
      </c>
      <c r="R44" s="72">
        <v>2.0833333333333299</v>
      </c>
      <c r="S44" s="71">
        <v>937.25938775510201</v>
      </c>
      <c r="T44" s="71">
        <v>1269.5162499999999</v>
      </c>
      <c r="U44" s="73">
        <v>-35.449830280250403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52460.524899999997</v>
      </c>
      <c r="E45" s="77"/>
      <c r="F45" s="77"/>
      <c r="G45" s="76">
        <v>36700.554300000003</v>
      </c>
      <c r="H45" s="78">
        <v>42.942050605486401</v>
      </c>
      <c r="I45" s="76">
        <v>8324.0414999999994</v>
      </c>
      <c r="J45" s="78">
        <v>15.867247832283899</v>
      </c>
      <c r="K45" s="76">
        <v>5971.9260000000004</v>
      </c>
      <c r="L45" s="78">
        <v>16.2720321638303</v>
      </c>
      <c r="M45" s="78">
        <v>0.39386213091053102</v>
      </c>
      <c r="N45" s="76">
        <v>939841.14610000001</v>
      </c>
      <c r="O45" s="76">
        <v>5536906.2977999998</v>
      </c>
      <c r="P45" s="76">
        <v>15</v>
      </c>
      <c r="Q45" s="76">
        <v>26</v>
      </c>
      <c r="R45" s="78">
        <v>-42.307692307692299</v>
      </c>
      <c r="S45" s="76">
        <v>3497.3683266666699</v>
      </c>
      <c r="T45" s="76">
        <v>1236.66850769231</v>
      </c>
      <c r="U45" s="79">
        <v>64.640026666251302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81726</v>
      </c>
      <c r="D2" s="32">
        <v>553770.45218205103</v>
      </c>
      <c r="E2" s="32">
        <v>426170.40672820498</v>
      </c>
      <c r="F2" s="32">
        <v>127600.045453846</v>
      </c>
      <c r="G2" s="32">
        <v>426170.40672820498</v>
      </c>
      <c r="H2" s="32">
        <v>0.23042046564791799</v>
      </c>
    </row>
    <row r="3" spans="1:8" ht="14.25" x14ac:dyDescent="0.2">
      <c r="A3" s="32">
        <v>2</v>
      </c>
      <c r="B3" s="33">
        <v>13</v>
      </c>
      <c r="C3" s="32">
        <v>10270</v>
      </c>
      <c r="D3" s="32">
        <v>96287.050499107499</v>
      </c>
      <c r="E3" s="32">
        <v>76109.1459313214</v>
      </c>
      <c r="F3" s="32">
        <v>20177.9045677861</v>
      </c>
      <c r="G3" s="32">
        <v>76109.1459313214</v>
      </c>
      <c r="H3" s="32">
        <v>0.209559898898068</v>
      </c>
    </row>
    <row r="4" spans="1:8" ht="14.25" x14ac:dyDescent="0.2">
      <c r="A4" s="32">
        <v>3</v>
      </c>
      <c r="B4" s="33">
        <v>14</v>
      </c>
      <c r="C4" s="32">
        <v>111649</v>
      </c>
      <c r="D4" s="32">
        <v>149915.58255640999</v>
      </c>
      <c r="E4" s="32">
        <v>107549.15586495701</v>
      </c>
      <c r="F4" s="32">
        <v>42366.426691453002</v>
      </c>
      <c r="G4" s="32">
        <v>107549.15586495701</v>
      </c>
      <c r="H4" s="32">
        <v>0.28260188813602</v>
      </c>
    </row>
    <row r="5" spans="1:8" ht="14.25" x14ac:dyDescent="0.2">
      <c r="A5" s="32">
        <v>4</v>
      </c>
      <c r="B5" s="33">
        <v>15</v>
      </c>
      <c r="C5" s="32">
        <v>3612</v>
      </c>
      <c r="D5" s="32">
        <v>42868.019044444402</v>
      </c>
      <c r="E5" s="32">
        <v>33619.527945299102</v>
      </c>
      <c r="F5" s="32">
        <v>9248.4910991452998</v>
      </c>
      <c r="G5" s="32">
        <v>33619.527945299102</v>
      </c>
      <c r="H5" s="32">
        <v>0.21574337478848099</v>
      </c>
    </row>
    <row r="6" spans="1:8" ht="14.25" x14ac:dyDescent="0.2">
      <c r="A6" s="32">
        <v>5</v>
      </c>
      <c r="B6" s="33">
        <v>16</v>
      </c>
      <c r="C6" s="32">
        <v>2427</v>
      </c>
      <c r="D6" s="32">
        <v>116126.25478547</v>
      </c>
      <c r="E6" s="32">
        <v>109613.64683504299</v>
      </c>
      <c r="F6" s="32">
        <v>6512.6079504273503</v>
      </c>
      <c r="G6" s="32">
        <v>109613.64683504299</v>
      </c>
      <c r="H6" s="32">
        <v>5.6082132007603702E-2</v>
      </c>
    </row>
    <row r="7" spans="1:8" ht="14.25" x14ac:dyDescent="0.2">
      <c r="A7" s="32">
        <v>6</v>
      </c>
      <c r="B7" s="33">
        <v>17</v>
      </c>
      <c r="C7" s="32">
        <v>25655</v>
      </c>
      <c r="D7" s="32">
        <v>269364.165496581</v>
      </c>
      <c r="E7" s="32">
        <v>198931.551746154</v>
      </c>
      <c r="F7" s="32">
        <v>70432.613750427394</v>
      </c>
      <c r="G7" s="32">
        <v>198931.551746154</v>
      </c>
      <c r="H7" s="32">
        <v>0.26147729643467099</v>
      </c>
    </row>
    <row r="8" spans="1:8" ht="14.25" x14ac:dyDescent="0.2">
      <c r="A8" s="32">
        <v>7</v>
      </c>
      <c r="B8" s="33">
        <v>18</v>
      </c>
      <c r="C8" s="32">
        <v>49954</v>
      </c>
      <c r="D8" s="32">
        <v>135383.417145299</v>
      </c>
      <c r="E8" s="32">
        <v>110233.90552478599</v>
      </c>
      <c r="F8" s="32">
        <v>25149.5116205128</v>
      </c>
      <c r="G8" s="32">
        <v>110233.90552478599</v>
      </c>
      <c r="H8" s="32">
        <v>0.18576508224431401</v>
      </c>
    </row>
    <row r="9" spans="1:8" ht="14.25" x14ac:dyDescent="0.2">
      <c r="A9" s="32">
        <v>8</v>
      </c>
      <c r="B9" s="33">
        <v>19</v>
      </c>
      <c r="C9" s="32">
        <v>18156</v>
      </c>
      <c r="D9" s="32">
        <v>103286.016903419</v>
      </c>
      <c r="E9" s="32">
        <v>87574.008126495697</v>
      </c>
      <c r="F9" s="32">
        <v>15712.0087769231</v>
      </c>
      <c r="G9" s="32">
        <v>87574.008126495697</v>
      </c>
      <c r="H9" s="32">
        <v>0.15212135435153001</v>
      </c>
    </row>
    <row r="10" spans="1:8" ht="14.25" x14ac:dyDescent="0.2">
      <c r="A10" s="32">
        <v>9</v>
      </c>
      <c r="B10" s="33">
        <v>21</v>
      </c>
      <c r="C10" s="32">
        <v>298174</v>
      </c>
      <c r="D10" s="32">
        <v>918790.47982051305</v>
      </c>
      <c r="E10" s="32">
        <v>906884.69924273505</v>
      </c>
      <c r="F10" s="32">
        <v>11905.780577777799</v>
      </c>
      <c r="G10" s="32">
        <v>906884.69924273505</v>
      </c>
      <c r="H10" s="35">
        <v>1.2958101808046201E-2</v>
      </c>
    </row>
    <row r="11" spans="1:8" ht="14.25" x14ac:dyDescent="0.2">
      <c r="A11" s="32">
        <v>10</v>
      </c>
      <c r="B11" s="33">
        <v>22</v>
      </c>
      <c r="C11" s="32">
        <v>47994</v>
      </c>
      <c r="D11" s="32">
        <v>423415.40455812</v>
      </c>
      <c r="E11" s="32">
        <v>368684.471262393</v>
      </c>
      <c r="F11" s="32">
        <v>54730.9332957265</v>
      </c>
      <c r="G11" s="32">
        <v>368684.471262393</v>
      </c>
      <c r="H11" s="32">
        <v>0.129260609572871</v>
      </c>
    </row>
    <row r="12" spans="1:8" ht="14.25" x14ac:dyDescent="0.2">
      <c r="A12" s="32">
        <v>11</v>
      </c>
      <c r="B12" s="33">
        <v>23</v>
      </c>
      <c r="C12" s="32">
        <v>265380.86499999999</v>
      </c>
      <c r="D12" s="32">
        <v>1752525.1916245299</v>
      </c>
      <c r="E12" s="32">
        <v>1503822.6328094399</v>
      </c>
      <c r="F12" s="32">
        <v>248702.55881508999</v>
      </c>
      <c r="G12" s="32">
        <v>1503822.6328094399</v>
      </c>
      <c r="H12" s="32">
        <v>0.14191097509106301</v>
      </c>
    </row>
    <row r="13" spans="1:8" ht="14.25" x14ac:dyDescent="0.2">
      <c r="A13" s="32">
        <v>12</v>
      </c>
      <c r="B13" s="33">
        <v>24</v>
      </c>
      <c r="C13" s="32">
        <v>17589.027999999998</v>
      </c>
      <c r="D13" s="32">
        <v>513240.02339743602</v>
      </c>
      <c r="E13" s="32">
        <v>479003.915702564</v>
      </c>
      <c r="F13" s="32">
        <v>34236.107694871796</v>
      </c>
      <c r="G13" s="32">
        <v>479003.915702564</v>
      </c>
      <c r="H13" s="32">
        <v>6.6705841583131004E-2</v>
      </c>
    </row>
    <row r="14" spans="1:8" ht="14.25" x14ac:dyDescent="0.2">
      <c r="A14" s="32">
        <v>13</v>
      </c>
      <c r="B14" s="33">
        <v>25</v>
      </c>
      <c r="C14" s="32">
        <v>86316</v>
      </c>
      <c r="D14" s="32">
        <v>930866.34129999997</v>
      </c>
      <c r="E14" s="32">
        <v>849536.53330000001</v>
      </c>
      <c r="F14" s="32">
        <v>81329.808000000005</v>
      </c>
      <c r="G14" s="32">
        <v>849536.53330000001</v>
      </c>
      <c r="H14" s="32">
        <v>8.7370016931130001E-2</v>
      </c>
    </row>
    <row r="15" spans="1:8" ht="14.25" x14ac:dyDescent="0.2">
      <c r="A15" s="32">
        <v>14</v>
      </c>
      <c r="B15" s="33">
        <v>26</v>
      </c>
      <c r="C15" s="32">
        <v>60764</v>
      </c>
      <c r="D15" s="32">
        <v>333586.34028360201</v>
      </c>
      <c r="E15" s="32">
        <v>287027.39158770099</v>
      </c>
      <c r="F15" s="32">
        <v>46558.948695900501</v>
      </c>
      <c r="G15" s="32">
        <v>287027.39158770099</v>
      </c>
      <c r="H15" s="32">
        <v>0.13957090885771301</v>
      </c>
    </row>
    <row r="16" spans="1:8" ht="14.25" x14ac:dyDescent="0.2">
      <c r="A16" s="32">
        <v>15</v>
      </c>
      <c r="B16" s="33">
        <v>27</v>
      </c>
      <c r="C16" s="32">
        <v>191449.99799999999</v>
      </c>
      <c r="D16" s="32">
        <v>1303517.7270666701</v>
      </c>
      <c r="E16" s="32">
        <v>1139965.5093</v>
      </c>
      <c r="F16" s="32">
        <v>163552.21776666699</v>
      </c>
      <c r="G16" s="32">
        <v>1139965.5093</v>
      </c>
      <c r="H16" s="32">
        <v>0.12546988381562801</v>
      </c>
    </row>
    <row r="17" spans="1:8" ht="14.25" x14ac:dyDescent="0.2">
      <c r="A17" s="32">
        <v>16</v>
      </c>
      <c r="B17" s="33">
        <v>29</v>
      </c>
      <c r="C17" s="32">
        <v>192513</v>
      </c>
      <c r="D17" s="32">
        <v>2450374.7891794899</v>
      </c>
      <c r="E17" s="32">
        <v>2152206.0639076899</v>
      </c>
      <c r="F17" s="32">
        <v>298168.725271795</v>
      </c>
      <c r="G17" s="32">
        <v>2152206.0639076899</v>
      </c>
      <c r="H17" s="32">
        <v>0.12168290605521501</v>
      </c>
    </row>
    <row r="18" spans="1:8" ht="14.25" x14ac:dyDescent="0.2">
      <c r="A18" s="32">
        <v>17</v>
      </c>
      <c r="B18" s="33">
        <v>31</v>
      </c>
      <c r="C18" s="32">
        <v>28043.687999999998</v>
      </c>
      <c r="D18" s="32">
        <v>252442.612007163</v>
      </c>
      <c r="E18" s="32">
        <v>213972.41233808699</v>
      </c>
      <c r="F18" s="32">
        <v>38470.199669076297</v>
      </c>
      <c r="G18" s="32">
        <v>213972.41233808699</v>
      </c>
      <c r="H18" s="32">
        <v>0.152391861909529</v>
      </c>
    </row>
    <row r="19" spans="1:8" ht="14.25" x14ac:dyDescent="0.2">
      <c r="A19" s="32">
        <v>18</v>
      </c>
      <c r="B19" s="33">
        <v>32</v>
      </c>
      <c r="C19" s="32">
        <v>17715.375</v>
      </c>
      <c r="D19" s="32">
        <v>259634.321530452</v>
      </c>
      <c r="E19" s="32">
        <v>235768.025164461</v>
      </c>
      <c r="F19" s="32">
        <v>23866.296365990998</v>
      </c>
      <c r="G19" s="32">
        <v>235768.025164461</v>
      </c>
      <c r="H19" s="32">
        <v>9.1922732808619706E-2</v>
      </c>
    </row>
    <row r="20" spans="1:8" ht="14.25" x14ac:dyDescent="0.2">
      <c r="A20" s="32">
        <v>19</v>
      </c>
      <c r="B20" s="33">
        <v>33</v>
      </c>
      <c r="C20" s="32">
        <v>50804.353999999999</v>
      </c>
      <c r="D20" s="32">
        <v>579413.098141041</v>
      </c>
      <c r="E20" s="32">
        <v>468457.32398357202</v>
      </c>
      <c r="F20" s="32">
        <v>110955.774157469</v>
      </c>
      <c r="G20" s="32">
        <v>468457.32398357202</v>
      </c>
      <c r="H20" s="32">
        <v>0.19149683449244301</v>
      </c>
    </row>
    <row r="21" spans="1:8" ht="14.25" x14ac:dyDescent="0.2">
      <c r="A21" s="32">
        <v>20</v>
      </c>
      <c r="B21" s="33">
        <v>34</v>
      </c>
      <c r="C21" s="32">
        <v>43161.574999999997</v>
      </c>
      <c r="D21" s="32">
        <v>225500.99655866399</v>
      </c>
      <c r="E21" s="32">
        <v>160693.29780333699</v>
      </c>
      <c r="F21" s="32">
        <v>64807.698755327001</v>
      </c>
      <c r="G21" s="32">
        <v>160693.29780333699</v>
      </c>
      <c r="H21" s="32">
        <v>0.28739428980069798</v>
      </c>
    </row>
    <row r="22" spans="1:8" ht="14.25" x14ac:dyDescent="0.2">
      <c r="A22" s="32">
        <v>21</v>
      </c>
      <c r="B22" s="33">
        <v>35</v>
      </c>
      <c r="C22" s="32">
        <v>32680.286</v>
      </c>
      <c r="D22" s="32">
        <v>849785.35294247803</v>
      </c>
      <c r="E22" s="32">
        <v>832396.59103274299</v>
      </c>
      <c r="F22" s="32">
        <v>17388.761909734501</v>
      </c>
      <c r="G22" s="32">
        <v>832396.59103274299</v>
      </c>
      <c r="H22" s="32">
        <v>2.0462534273536202E-2</v>
      </c>
    </row>
    <row r="23" spans="1:8" ht="14.25" x14ac:dyDescent="0.2">
      <c r="A23" s="32">
        <v>22</v>
      </c>
      <c r="B23" s="33">
        <v>36</v>
      </c>
      <c r="C23" s="32">
        <v>128300.22</v>
      </c>
      <c r="D23" s="32">
        <v>555617.22775840701</v>
      </c>
      <c r="E23" s="32">
        <v>467584.71321418101</v>
      </c>
      <c r="F23" s="32">
        <v>88032.514544225807</v>
      </c>
      <c r="G23" s="32">
        <v>467584.71321418101</v>
      </c>
      <c r="H23" s="32">
        <v>0.15844093765664199</v>
      </c>
    </row>
    <row r="24" spans="1:8" ht="14.25" x14ac:dyDescent="0.2">
      <c r="A24" s="32">
        <v>23</v>
      </c>
      <c r="B24" s="33">
        <v>37</v>
      </c>
      <c r="C24" s="32">
        <v>125925.033</v>
      </c>
      <c r="D24" s="32">
        <v>1028339.58331239</v>
      </c>
      <c r="E24" s="32">
        <v>887146.89327904501</v>
      </c>
      <c r="F24" s="32">
        <v>141192.690033344</v>
      </c>
      <c r="G24" s="32">
        <v>887146.89327904501</v>
      </c>
      <c r="H24" s="32">
        <v>0.13730161935277099</v>
      </c>
    </row>
    <row r="25" spans="1:8" ht="14.25" x14ac:dyDescent="0.2">
      <c r="A25" s="32">
        <v>24</v>
      </c>
      <c r="B25" s="33">
        <v>38</v>
      </c>
      <c r="C25" s="32">
        <v>141905.28700000001</v>
      </c>
      <c r="D25" s="32">
        <v>743451.06950973498</v>
      </c>
      <c r="E25" s="32">
        <v>707013.58722654905</v>
      </c>
      <c r="F25" s="32">
        <v>36437.482283185796</v>
      </c>
      <c r="G25" s="32">
        <v>707013.58722654905</v>
      </c>
      <c r="H25" s="32">
        <v>4.9011271592109502E-2</v>
      </c>
    </row>
    <row r="26" spans="1:8" ht="14.25" x14ac:dyDescent="0.2">
      <c r="A26" s="32">
        <v>25</v>
      </c>
      <c r="B26" s="33">
        <v>39</v>
      </c>
      <c r="C26" s="32">
        <v>62991.798000000003</v>
      </c>
      <c r="D26" s="32">
        <v>108189.087037577</v>
      </c>
      <c r="E26" s="32">
        <v>79161.117116025503</v>
      </c>
      <c r="F26" s="32">
        <v>29027.969921551099</v>
      </c>
      <c r="G26" s="32">
        <v>79161.117116025503</v>
      </c>
      <c r="H26" s="32">
        <v>0.26830774449061601</v>
      </c>
    </row>
    <row r="27" spans="1:8" ht="14.25" x14ac:dyDescent="0.2">
      <c r="A27" s="32">
        <v>26</v>
      </c>
      <c r="B27" s="33">
        <v>42</v>
      </c>
      <c r="C27" s="32">
        <v>6675.64</v>
      </c>
      <c r="D27" s="32">
        <v>131474.88080000001</v>
      </c>
      <c r="E27" s="32">
        <v>112942.2052</v>
      </c>
      <c r="F27" s="32">
        <v>18532.675599999999</v>
      </c>
      <c r="G27" s="32">
        <v>112942.2052</v>
      </c>
      <c r="H27" s="32">
        <v>0.140959820516529</v>
      </c>
    </row>
    <row r="28" spans="1:8" ht="14.25" x14ac:dyDescent="0.2">
      <c r="A28" s="32">
        <v>27</v>
      </c>
      <c r="B28" s="33">
        <v>75</v>
      </c>
      <c r="C28" s="32">
        <v>266</v>
      </c>
      <c r="D28" s="32">
        <v>124275.21367521401</v>
      </c>
      <c r="E28" s="32">
        <v>116443.42307692301</v>
      </c>
      <c r="F28" s="32">
        <v>7831.7905982906004</v>
      </c>
      <c r="G28" s="32">
        <v>116443.42307692301</v>
      </c>
      <c r="H28" s="32">
        <v>6.3019731503005494E-2</v>
      </c>
    </row>
    <row r="29" spans="1:8" ht="14.25" x14ac:dyDescent="0.2">
      <c r="A29" s="32">
        <v>28</v>
      </c>
      <c r="B29" s="33">
        <v>76</v>
      </c>
      <c r="C29" s="32">
        <v>1754</v>
      </c>
      <c r="D29" s="32">
        <v>317976.16674615402</v>
      </c>
      <c r="E29" s="32">
        <v>300237.175293162</v>
      </c>
      <c r="F29" s="32">
        <v>17738.9914529915</v>
      </c>
      <c r="G29" s="32">
        <v>300237.175293162</v>
      </c>
      <c r="H29" s="32">
        <v>5.5787173090720399E-2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52460.524922471799</v>
      </c>
      <c r="E30" s="32">
        <v>44136.483427879903</v>
      </c>
      <c r="F30" s="32">
        <v>8324.0414945919401</v>
      </c>
      <c r="G30" s="32">
        <v>44136.483427879903</v>
      </c>
      <c r="H30" s="32">
        <v>0.15867247815178201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61</v>
      </c>
      <c r="D32" s="38">
        <v>98870.98</v>
      </c>
      <c r="E32" s="38">
        <v>100594.18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74</v>
      </c>
      <c r="D33" s="38">
        <v>196821.44</v>
      </c>
      <c r="E33" s="38">
        <v>219336.75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61</v>
      </c>
      <c r="D34" s="38">
        <v>157051.26</v>
      </c>
      <c r="E34" s="38">
        <v>163352.17000000001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105</v>
      </c>
      <c r="D35" s="38">
        <v>193624.95</v>
      </c>
      <c r="E35" s="38">
        <v>225318.1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0</v>
      </c>
      <c r="D36" s="38">
        <v>-0.06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58</v>
      </c>
      <c r="D37" s="38">
        <v>82997.490000000005</v>
      </c>
      <c r="E37" s="38">
        <v>87117.64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41</v>
      </c>
      <c r="D38" s="38">
        <v>45925.71</v>
      </c>
      <c r="E38" s="38">
        <v>41896.65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2015-07-23T04:54:22Z</dcterms:modified>
</cp:coreProperties>
</file>