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<sst xmlns="http://schemas.openxmlformats.org/spreadsheetml/2006/main" count="117" uniqueCount="74">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</sst>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18664186.146900002</v>
      </c>
      <c r="F3" s="25">
        <f>RA!I7</f>
        <v>1826325.5079999999</v>
      </c>
      <c r="G3" s="16">
        <f>SUM(G4:G40)</f>
        <v>16837860.638900001</v>
      </c>
      <c r="H3" s="27">
        <f>RA!J7</f>
        <v>9.7851869544461305</v>
      </c>
      <c r="I3" s="20">
        <f>SUM(I4:I40)</f>
        <v>18664190.131569635</v>
      </c>
      <c r="J3" s="21">
        <f>SUM(J4:J40)</f>
        <v>16837860.588130347</v>
      </c>
      <c r="K3" s="22">
        <f>E3-I3</f>
        <v>-3.9846696332097054</v>
      </c>
      <c r="L3" s="22">
        <f>G3-J3</f>
        <v>5.0769653171300888E-2</v>
      </c>
    </row>
    <row r="4" spans="1:13" x14ac:dyDescent="0.15">
      <c r="A4" s="44">
        <f>RA!A8</f>
        <v>42209</v>
      </c>
      <c r="B4" s="12">
        <v>12</v>
      </c>
      <c r="C4" s="42" t="s">
        <v>6</v>
      </c>
      <c r="D4" s="42"/>
      <c r="E4" s="15">
        <f>VLOOKUP(C4,RA!B8:D36,3,0)</f>
        <v>555205.65899999999</v>
      </c>
      <c r="F4" s="25">
        <f>VLOOKUP(C4,RA!B8:I39,8,0)</f>
        <v>131646.6802</v>
      </c>
      <c r="G4" s="16">
        <f t="shared" ref="G4:G40" si="0">E4-F4</f>
        <v>423558.97879999998</v>
      </c>
      <c r="H4" s="27">
        <f>RA!J8</f>
        <v>23.711336162731701</v>
      </c>
      <c r="I4" s="20">
        <f>VLOOKUP(B4,RMS!B:D,3,FALSE)</f>
        <v>555206.24127008498</v>
      </c>
      <c r="J4" s="21">
        <f>VLOOKUP(B4,RMS!B:E,4,FALSE)</f>
        <v>423558.99031709402</v>
      </c>
      <c r="K4" s="22">
        <f t="shared" ref="K4:K40" si="1">E4-I4</f>
        <v>-0.58227008499670774</v>
      </c>
      <c r="L4" s="22">
        <f t="shared" ref="L4:L40" si="2">G4-J4</f>
        <v>-1.1517094040755183E-2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99392.864100000006</v>
      </c>
      <c r="F5" s="25">
        <f>VLOOKUP(C5,RA!B9:I40,8,0)</f>
        <v>20306.283899999999</v>
      </c>
      <c r="G5" s="16">
        <f t="shared" si="0"/>
        <v>79086.580200000011</v>
      </c>
      <c r="H5" s="27">
        <f>RA!J9</f>
        <v>20.430323729850102</v>
      </c>
      <c r="I5" s="20">
        <f>VLOOKUP(B5,RMS!B:D,3,FALSE)</f>
        <v>99392.897848801105</v>
      </c>
      <c r="J5" s="21">
        <f>VLOOKUP(B5,RMS!B:E,4,FALSE)</f>
        <v>79086.573869170301</v>
      </c>
      <c r="K5" s="22">
        <f t="shared" si="1"/>
        <v>-3.3748801099136472E-2</v>
      </c>
      <c r="L5" s="22">
        <f t="shared" si="2"/>
        <v>6.3308297103503719E-3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164493.91020000001</v>
      </c>
      <c r="F6" s="25">
        <f>VLOOKUP(C6,RA!B10:I41,8,0)</f>
        <v>45612.772299999997</v>
      </c>
      <c r="G6" s="16">
        <f t="shared" si="0"/>
        <v>118881.13790000002</v>
      </c>
      <c r="H6" s="27">
        <f>RA!J10</f>
        <v>27.7291555927765</v>
      </c>
      <c r="I6" s="20">
        <f>VLOOKUP(B6,RMS!B:D,3,FALSE)</f>
        <v>164496.09474358999</v>
      </c>
      <c r="J6" s="21">
        <f>VLOOKUP(B6,RMS!B:E,4,FALSE)</f>
        <v>118881.13801794899</v>
      </c>
      <c r="K6" s="22">
        <f>E6-I6</f>
        <v>-2.1845435899740551</v>
      </c>
      <c r="L6" s="22">
        <f t="shared" si="2"/>
        <v>-1.1794897727668285E-4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46368.143300000003</v>
      </c>
      <c r="F7" s="25">
        <f>VLOOKUP(C7,RA!B11:I42,8,0)</f>
        <v>9774.1177000000007</v>
      </c>
      <c r="G7" s="16">
        <f t="shared" si="0"/>
        <v>36594.025600000001</v>
      </c>
      <c r="H7" s="27">
        <f>RA!J11</f>
        <v>21.079381239748699</v>
      </c>
      <c r="I7" s="20">
        <f>VLOOKUP(B7,RMS!B:D,3,FALSE)</f>
        <v>46368.187505128197</v>
      </c>
      <c r="J7" s="21">
        <f>VLOOKUP(B7,RMS!B:E,4,FALSE)</f>
        <v>36594.026028205102</v>
      </c>
      <c r="K7" s="22">
        <f t="shared" si="1"/>
        <v>-4.420512819342548E-2</v>
      </c>
      <c r="L7" s="22">
        <f t="shared" si="2"/>
        <v>-4.2820510134333745E-4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132753.49369999999</v>
      </c>
      <c r="F8" s="25">
        <f>VLOOKUP(C8,RA!B12:I43,8,0)</f>
        <v>8410.8192999999992</v>
      </c>
      <c r="G8" s="16">
        <f t="shared" si="0"/>
        <v>124342.67439999999</v>
      </c>
      <c r="H8" s="27">
        <f>RA!J12</f>
        <v>6.3356670062537104</v>
      </c>
      <c r="I8" s="20">
        <f>VLOOKUP(B8,RMS!B:D,3,FALSE)</f>
        <v>132753.50386837599</v>
      </c>
      <c r="J8" s="21">
        <f>VLOOKUP(B8,RMS!B:E,4,FALSE)</f>
        <v>124342.675037607</v>
      </c>
      <c r="K8" s="22">
        <f t="shared" si="1"/>
        <v>-1.0168376000365242E-2</v>
      </c>
      <c r="L8" s="22">
        <f t="shared" si="2"/>
        <v>-6.3760700868442655E-4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250281.50659999999</v>
      </c>
      <c r="F9" s="25">
        <f>VLOOKUP(C9,RA!B13:I44,8,0)</f>
        <v>62108.320200000002</v>
      </c>
      <c r="G9" s="16">
        <f t="shared" si="0"/>
        <v>188173.18640000001</v>
      </c>
      <c r="H9" s="27">
        <f>RA!J13</f>
        <v>24.8153853010249</v>
      </c>
      <c r="I9" s="20">
        <f>VLOOKUP(B9,RMS!B:D,3,FALSE)</f>
        <v>250281.64945042701</v>
      </c>
      <c r="J9" s="21">
        <f>VLOOKUP(B9,RMS!B:E,4,FALSE)</f>
        <v>188173.18653760699</v>
      </c>
      <c r="K9" s="22">
        <f t="shared" si="1"/>
        <v>-0.14285042701521888</v>
      </c>
      <c r="L9" s="22">
        <f t="shared" si="2"/>
        <v>-1.3760698493570089E-4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154592.27830000001</v>
      </c>
      <c r="F10" s="25">
        <f>VLOOKUP(C10,RA!B14:I45,8,0)</f>
        <v>28810.7785</v>
      </c>
      <c r="G10" s="16">
        <f t="shared" si="0"/>
        <v>125781.49980000001</v>
      </c>
      <c r="H10" s="27">
        <f>RA!J14</f>
        <v>18.636621968977099</v>
      </c>
      <c r="I10" s="20">
        <f>VLOOKUP(B10,RMS!B:D,3,FALSE)</f>
        <v>154592.291889744</v>
      </c>
      <c r="J10" s="21">
        <f>VLOOKUP(B10,RMS!B:E,4,FALSE)</f>
        <v>125781.49482906</v>
      </c>
      <c r="K10" s="22">
        <f t="shared" si="1"/>
        <v>-1.3589743990451097E-2</v>
      </c>
      <c r="L10" s="22">
        <f t="shared" si="2"/>
        <v>4.970940004568547E-3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103213.93369999999</v>
      </c>
      <c r="F11" s="25">
        <f>VLOOKUP(C11,RA!B15:I46,8,0)</f>
        <v>14766.549199999999</v>
      </c>
      <c r="G11" s="16">
        <f t="shared" si="0"/>
        <v>88447.3845</v>
      </c>
      <c r="H11" s="27">
        <f>RA!J15</f>
        <v>14.3067400598452</v>
      </c>
      <c r="I11" s="20">
        <f>VLOOKUP(B11,RMS!B:D,3,FALSE)</f>
        <v>103213.97876923101</v>
      </c>
      <c r="J11" s="21">
        <f>VLOOKUP(B11,RMS!B:E,4,FALSE)</f>
        <v>88447.384315384596</v>
      </c>
      <c r="K11" s="22">
        <f t="shared" si="1"/>
        <v>-4.5069231011439115E-2</v>
      </c>
      <c r="L11" s="22">
        <f t="shared" si="2"/>
        <v>1.846154045779258E-4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959136.76540000003</v>
      </c>
      <c r="F12" s="25">
        <f>VLOOKUP(C12,RA!B16:I47,8,0)</f>
        <v>16824.998299999999</v>
      </c>
      <c r="G12" s="16">
        <f t="shared" si="0"/>
        <v>942311.76710000006</v>
      </c>
      <c r="H12" s="27">
        <f>RA!J16</f>
        <v>1.7541813542079401</v>
      </c>
      <c r="I12" s="20">
        <f>VLOOKUP(B12,RMS!B:D,3,FALSE)</f>
        <v>959136.09776239295</v>
      </c>
      <c r="J12" s="21">
        <f>VLOOKUP(B12,RMS!B:E,4,FALSE)</f>
        <v>942311.76696239295</v>
      </c>
      <c r="K12" s="22">
        <f t="shared" si="1"/>
        <v>0.66763760708272457</v>
      </c>
      <c r="L12" s="22">
        <f t="shared" si="2"/>
        <v>1.3760710135102272E-4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952890.29500000004</v>
      </c>
      <c r="F13" s="25">
        <f>VLOOKUP(C13,RA!B17:I48,8,0)</f>
        <v>59958.387999999999</v>
      </c>
      <c r="G13" s="16">
        <f t="shared" si="0"/>
        <v>892931.90700000001</v>
      </c>
      <c r="H13" s="27">
        <f>RA!J17</f>
        <v>6.29226557502089</v>
      </c>
      <c r="I13" s="20">
        <f>VLOOKUP(B13,RMS!B:D,3,FALSE)</f>
        <v>952890.26821196603</v>
      </c>
      <c r="J13" s="21">
        <f>VLOOKUP(B13,RMS!B:E,4,FALSE)</f>
        <v>892931.90724957304</v>
      </c>
      <c r="K13" s="22">
        <f t="shared" si="1"/>
        <v>2.678803401067853E-2</v>
      </c>
      <c r="L13" s="22">
        <f t="shared" si="2"/>
        <v>-2.4957302957773209E-4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2037842.8606</v>
      </c>
      <c r="F14" s="25">
        <f>VLOOKUP(C14,RA!B18:I49,8,0)</f>
        <v>273177.28350000002</v>
      </c>
      <c r="G14" s="16">
        <f t="shared" si="0"/>
        <v>1764665.5770999999</v>
      </c>
      <c r="H14" s="27">
        <f>RA!J18</f>
        <v>13.405218271813601</v>
      </c>
      <c r="I14" s="20">
        <f>VLOOKUP(B14,RMS!B:D,3,FALSE)</f>
        <v>2037842.5568488501</v>
      </c>
      <c r="J14" s="21">
        <f>VLOOKUP(B14,RMS!B:E,4,FALSE)</f>
        <v>1764665.5920619499</v>
      </c>
      <c r="K14" s="22">
        <f t="shared" si="1"/>
        <v>0.3037511499132961</v>
      </c>
      <c r="L14" s="22">
        <f t="shared" si="2"/>
        <v>-1.496195001527667E-2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509327.77679999999</v>
      </c>
      <c r="F15" s="25">
        <f>VLOOKUP(C15,RA!B19:I50,8,0)</f>
        <v>20289.532800000001</v>
      </c>
      <c r="G15" s="16">
        <f t="shared" si="0"/>
        <v>489038.24400000001</v>
      </c>
      <c r="H15" s="27">
        <f>RA!J19</f>
        <v>3.9835904743846702</v>
      </c>
      <c r="I15" s="20">
        <f>VLOOKUP(B15,RMS!B:D,3,FALSE)</f>
        <v>509327.79920085502</v>
      </c>
      <c r="J15" s="21">
        <f>VLOOKUP(B15,RMS!B:E,4,FALSE)</f>
        <v>489038.24366068398</v>
      </c>
      <c r="K15" s="22">
        <f t="shared" si="1"/>
        <v>-2.2400855028536171E-2</v>
      </c>
      <c r="L15" s="22">
        <f t="shared" si="2"/>
        <v>3.3931602956727147E-4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954416.03379999998</v>
      </c>
      <c r="F16" s="25">
        <f>VLOOKUP(C16,RA!B20:I51,8,0)</f>
        <v>87839.960200000001</v>
      </c>
      <c r="G16" s="16">
        <f t="shared" si="0"/>
        <v>866576.0736</v>
      </c>
      <c r="H16" s="27">
        <f>RA!J20</f>
        <v>9.2035293927602897</v>
      </c>
      <c r="I16" s="20">
        <f>VLOOKUP(B16,RMS!B:D,3,FALSE)</f>
        <v>954416.10520683799</v>
      </c>
      <c r="J16" s="21">
        <f>VLOOKUP(B16,RMS!B:E,4,FALSE)</f>
        <v>866576.07358119602</v>
      </c>
      <c r="K16" s="22">
        <f t="shared" si="1"/>
        <v>-7.1406838018447161E-2</v>
      </c>
      <c r="L16" s="22">
        <f t="shared" si="2"/>
        <v>1.8803984858095646E-5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365897.61379999999</v>
      </c>
      <c r="F17" s="25">
        <f>VLOOKUP(C17,RA!B21:I52,8,0)</f>
        <v>47631.157599999999</v>
      </c>
      <c r="G17" s="16">
        <f t="shared" si="0"/>
        <v>318266.45620000002</v>
      </c>
      <c r="H17" s="27">
        <f>RA!J21</f>
        <v>13.017619083472701</v>
      </c>
      <c r="I17" s="20">
        <f>VLOOKUP(B17,RMS!B:D,3,FALSE)</f>
        <v>365897.19985042699</v>
      </c>
      <c r="J17" s="21">
        <f>VLOOKUP(B17,RMS!B:E,4,FALSE)</f>
        <v>318266.45611282001</v>
      </c>
      <c r="K17" s="22">
        <f t="shared" si="1"/>
        <v>0.41394957300508395</v>
      </c>
      <c r="L17" s="22">
        <f t="shared" si="2"/>
        <v>8.7180000264197588E-5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1348790.3326999999</v>
      </c>
      <c r="F18" s="25">
        <f>VLOOKUP(C18,RA!B22:I53,8,0)</f>
        <v>165387.82759999999</v>
      </c>
      <c r="G18" s="16">
        <f t="shared" si="0"/>
        <v>1183402.5051</v>
      </c>
      <c r="H18" s="27">
        <f>RA!J22</f>
        <v>12.261937499872801</v>
      </c>
      <c r="I18" s="20">
        <f>VLOOKUP(B18,RMS!B:D,3,FALSE)</f>
        <v>1348791.96683333</v>
      </c>
      <c r="J18" s="21">
        <f>VLOOKUP(B18,RMS!B:E,4,FALSE)</f>
        <v>1183402.5064000001</v>
      </c>
      <c r="K18" s="22">
        <f t="shared" si="1"/>
        <v>-1.6341333300806582</v>
      </c>
      <c r="L18" s="22">
        <f t="shared" si="2"/>
        <v>-1.3000001199543476E-3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2406784.3429999999</v>
      </c>
      <c r="F19" s="25">
        <f>VLOOKUP(C19,RA!B23:I54,8,0)</f>
        <v>292818.15580000001</v>
      </c>
      <c r="G19" s="16">
        <f t="shared" si="0"/>
        <v>2113966.1872</v>
      </c>
      <c r="H19" s="27">
        <f>RA!J23</f>
        <v>12.1663644959153</v>
      </c>
      <c r="I19" s="20">
        <f>VLOOKUP(B19,RMS!B:D,3,FALSE)</f>
        <v>2406785.3156931601</v>
      </c>
      <c r="J19" s="21">
        <f>VLOOKUP(B19,RMS!B:E,4,FALSE)</f>
        <v>2113966.2187205101</v>
      </c>
      <c r="K19" s="22">
        <f t="shared" si="1"/>
        <v>-0.97269316017627716</v>
      </c>
      <c r="L19" s="22">
        <f t="shared" si="2"/>
        <v>-3.1520510092377663E-2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295299.22639999999</v>
      </c>
      <c r="F20" s="25">
        <f>VLOOKUP(C20,RA!B24:I55,8,0)</f>
        <v>47788.520400000001</v>
      </c>
      <c r="G20" s="16">
        <f t="shared" si="0"/>
        <v>247510.70599999998</v>
      </c>
      <c r="H20" s="27">
        <f>RA!J24</f>
        <v>16.183083505700601</v>
      </c>
      <c r="I20" s="20">
        <f>VLOOKUP(B20,RMS!B:D,3,FALSE)</f>
        <v>295299.22734184202</v>
      </c>
      <c r="J20" s="21">
        <f>VLOOKUP(B20,RMS!B:E,4,FALSE)</f>
        <v>247510.708536447</v>
      </c>
      <c r="K20" s="22">
        <f t="shared" si="1"/>
        <v>-9.4184203771874309E-4</v>
      </c>
      <c r="L20" s="22">
        <f t="shared" si="2"/>
        <v>-2.5364470202475786E-3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291625.49979999999</v>
      </c>
      <c r="F21" s="25">
        <f>VLOOKUP(C21,RA!B25:I56,8,0)</f>
        <v>21708.360700000001</v>
      </c>
      <c r="G21" s="16">
        <f t="shared" si="0"/>
        <v>269917.13909999997</v>
      </c>
      <c r="H21" s="27">
        <f>RA!J25</f>
        <v>7.4439171865587301</v>
      </c>
      <c r="I21" s="20">
        <f>VLOOKUP(B21,RMS!B:D,3,FALSE)</f>
        <v>291625.50710279797</v>
      </c>
      <c r="J21" s="21">
        <f>VLOOKUP(B21,RMS!B:E,4,FALSE)</f>
        <v>269917.13757205103</v>
      </c>
      <c r="K21" s="22">
        <f t="shared" si="1"/>
        <v>-7.3027979815378785E-3</v>
      </c>
      <c r="L21" s="22">
        <f t="shared" si="2"/>
        <v>1.5279489452950656E-3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576011.03590000002</v>
      </c>
      <c r="F22" s="25">
        <f>VLOOKUP(C22,RA!B26:I57,8,0)</f>
        <v>115630.9088</v>
      </c>
      <c r="G22" s="16">
        <f t="shared" si="0"/>
        <v>460380.12710000004</v>
      </c>
      <c r="H22" s="27">
        <f>RA!J26</f>
        <v>20.074425938615899</v>
      </c>
      <c r="I22" s="20">
        <f>VLOOKUP(B22,RMS!B:D,3,FALSE)</f>
        <v>576010.85111234395</v>
      </c>
      <c r="J22" s="21">
        <f>VLOOKUP(B22,RMS!B:E,4,FALSE)</f>
        <v>460380.07942457899</v>
      </c>
      <c r="K22" s="22">
        <f t="shared" si="1"/>
        <v>0.18478765606414527</v>
      </c>
      <c r="L22" s="22">
        <f t="shared" si="2"/>
        <v>4.7675421054009348E-2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277062.66019999998</v>
      </c>
      <c r="F23" s="25">
        <f>VLOOKUP(C23,RA!B27:I58,8,0)</f>
        <v>77755.165500000003</v>
      </c>
      <c r="G23" s="16">
        <f t="shared" si="0"/>
        <v>199307.49469999998</v>
      </c>
      <c r="H23" s="27">
        <f>RA!J27</f>
        <v>28.064108474188401</v>
      </c>
      <c r="I23" s="20">
        <f>VLOOKUP(B23,RMS!B:D,3,FALSE)</f>
        <v>277062.61514883902</v>
      </c>
      <c r="J23" s="21">
        <f>VLOOKUP(B23,RMS!B:E,4,FALSE)</f>
        <v>199307.50530078501</v>
      </c>
      <c r="K23" s="22">
        <f t="shared" si="1"/>
        <v>4.5051160966977477E-2</v>
      </c>
      <c r="L23" s="22">
        <f t="shared" si="2"/>
        <v>-1.0600785026326776E-2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911821.4412</v>
      </c>
      <c r="F24" s="25">
        <f>VLOOKUP(C24,RA!B28:I59,8,0)</f>
        <v>40501.395299999996</v>
      </c>
      <c r="G24" s="16">
        <f t="shared" si="0"/>
        <v>871320.04590000003</v>
      </c>
      <c r="H24" s="27">
        <f>RA!J28</f>
        <v>4.4418121213182102</v>
      </c>
      <c r="I24" s="20">
        <f>VLOOKUP(B24,RMS!B:D,3,FALSE)</f>
        <v>911821.44077876105</v>
      </c>
      <c r="J24" s="21">
        <f>VLOOKUP(B24,RMS!B:E,4,FALSE)</f>
        <v>871320.04033362796</v>
      </c>
      <c r="K24" s="22">
        <f t="shared" si="1"/>
        <v>4.2123894672840834E-4</v>
      </c>
      <c r="L24" s="22">
        <f t="shared" si="2"/>
        <v>5.5663720704615116E-3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571970.93790000002</v>
      </c>
      <c r="F25" s="25">
        <f>VLOOKUP(C25,RA!B29:I60,8,0)</f>
        <v>96171.273199999996</v>
      </c>
      <c r="G25" s="16">
        <f t="shared" si="0"/>
        <v>475799.66470000002</v>
      </c>
      <c r="H25" s="27">
        <f>RA!J29</f>
        <v>16.814013934535598</v>
      </c>
      <c r="I25" s="20">
        <f>VLOOKUP(B25,RMS!B:D,3,FALSE)</f>
        <v>571970.938269026</v>
      </c>
      <c r="J25" s="21">
        <f>VLOOKUP(B25,RMS!B:E,4,FALSE)</f>
        <v>475799.63039069099</v>
      </c>
      <c r="K25" s="22">
        <f t="shared" si="1"/>
        <v>-3.6902597639709711E-4</v>
      </c>
      <c r="L25" s="22">
        <f t="shared" si="2"/>
        <v>3.4309309034142643E-2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1240894.3328</v>
      </c>
      <c r="F26" s="25">
        <f>VLOOKUP(C26,RA!B30:I61,8,0)</f>
        <v>141741.87160000001</v>
      </c>
      <c r="G26" s="16">
        <f t="shared" si="0"/>
        <v>1099152.4612</v>
      </c>
      <c r="H26" s="27">
        <f>RA!J30</f>
        <v>11.4225577354494</v>
      </c>
      <c r="I26" s="20">
        <f>VLOOKUP(B26,RMS!B:D,3,FALSE)</f>
        <v>1240894.3567699101</v>
      </c>
      <c r="J26" s="21">
        <f>VLOOKUP(B26,RMS!B:E,4,FALSE)</f>
        <v>1099152.42426257</v>
      </c>
      <c r="K26" s="22">
        <f t="shared" si="1"/>
        <v>-2.3969910107553005E-2</v>
      </c>
      <c r="L26" s="22">
        <f t="shared" si="2"/>
        <v>3.6937430035322905E-2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803169.24690000003</v>
      </c>
      <c r="F27" s="25">
        <f>VLOOKUP(C27,RA!B31:I62,8,0)</f>
        <v>36319.370199999998</v>
      </c>
      <c r="G27" s="16">
        <f t="shared" si="0"/>
        <v>766849.87670000002</v>
      </c>
      <c r="H27" s="27">
        <f>RA!J31</f>
        <v>4.5220070788544504</v>
      </c>
      <c r="I27" s="20">
        <f>VLOOKUP(B27,RMS!B:D,3,FALSE)</f>
        <v>803169.14008584095</v>
      </c>
      <c r="J27" s="21">
        <f>VLOOKUP(B27,RMS!B:E,4,FALSE)</f>
        <v>766849.89010796498</v>
      </c>
      <c r="K27" s="22">
        <f t="shared" si="1"/>
        <v>0.10681415908038616</v>
      </c>
      <c r="L27" s="22">
        <f t="shared" si="2"/>
        <v>-1.3407964957877994E-2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125838.86900000001</v>
      </c>
      <c r="F28" s="25">
        <f>VLOOKUP(C28,RA!B32:I63,8,0)</f>
        <v>32684.896400000001</v>
      </c>
      <c r="G28" s="16">
        <f t="shared" si="0"/>
        <v>93153.972600000008</v>
      </c>
      <c r="H28" s="27">
        <f>RA!J32</f>
        <v>25.973609473556198</v>
      </c>
      <c r="I28" s="20">
        <f>VLOOKUP(B28,RMS!B:D,3,FALSE)</f>
        <v>125838.82417922201</v>
      </c>
      <c r="J28" s="21">
        <f>VLOOKUP(B28,RMS!B:E,4,FALSE)</f>
        <v>93153.984686549098</v>
      </c>
      <c r="K28" s="22">
        <f t="shared" si="1"/>
        <v>4.4820777999120764E-2</v>
      </c>
      <c r="L28" s="22">
        <f t="shared" si="2"/>
        <v>-1.2086549089872278E-2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189753.42879999999</v>
      </c>
      <c r="F30" s="25">
        <f>VLOOKUP(C30,RA!B34:I66,8,0)</f>
        <v>21793.1201</v>
      </c>
      <c r="G30" s="16">
        <f t="shared" si="0"/>
        <v>167960.30869999999</v>
      </c>
      <c r="H30" s="27">
        <f>RA!J34</f>
        <v>0</v>
      </c>
      <c r="I30" s="20">
        <f>VLOOKUP(B30,RMS!B:D,3,FALSE)</f>
        <v>189753.42869999999</v>
      </c>
      <c r="J30" s="21">
        <f>VLOOKUP(B30,RMS!B:E,4,FALSE)</f>
        <v>167960.29680000001</v>
      </c>
      <c r="K30" s="22">
        <f t="shared" si="1"/>
        <v>1.0000000474974513E-4</v>
      </c>
      <c r="L30" s="22">
        <f t="shared" si="2"/>
        <v>1.1899999983143061E-2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100788.94</v>
      </c>
      <c r="F31" s="25">
        <f>VLOOKUP(C31,RA!B35:I67,8,0)</f>
        <v>3399.7</v>
      </c>
      <c r="G31" s="16">
        <f t="shared" si="0"/>
        <v>97389.24</v>
      </c>
      <c r="H31" s="27">
        <f>RA!J35</f>
        <v>11.484967748840999</v>
      </c>
      <c r="I31" s="20">
        <f>VLOOKUP(B31,RMS!B:D,3,FALSE)</f>
        <v>100788.94</v>
      </c>
      <c r="J31" s="21">
        <f>VLOOKUP(B31,RMS!B:E,4,FALSE)</f>
        <v>97389.24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441441.97</v>
      </c>
      <c r="F32" s="25">
        <f>VLOOKUP(C32,RA!B34:I67,8,0)</f>
        <v>-59420.62</v>
      </c>
      <c r="G32" s="16">
        <f t="shared" si="0"/>
        <v>500862.58999999997</v>
      </c>
      <c r="H32" s="27">
        <f>RA!J35</f>
        <v>11.484967748840999</v>
      </c>
      <c r="I32" s="20">
        <f>VLOOKUP(B32,RMS!B:D,3,FALSE)</f>
        <v>441441.97</v>
      </c>
      <c r="J32" s="21">
        <f>VLOOKUP(B32,RMS!B:E,4,FALSE)</f>
        <v>500862.59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387243.57</v>
      </c>
      <c r="F33" s="25">
        <f>VLOOKUP(C33,RA!B34:I68,8,0)</f>
        <v>-9190.7000000000007</v>
      </c>
      <c r="G33" s="16">
        <f t="shared" si="0"/>
        <v>396434.27</v>
      </c>
      <c r="H33" s="27">
        <f>RA!J34</f>
        <v>0</v>
      </c>
      <c r="I33" s="20">
        <f>VLOOKUP(B33,RMS!B:D,3,FALSE)</f>
        <v>387243.57</v>
      </c>
      <c r="J33" s="21">
        <f>VLOOKUP(B33,RMS!B:E,4,FALSE)</f>
        <v>396434.27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317431.87</v>
      </c>
      <c r="F34" s="25">
        <f>VLOOKUP(C34,RA!B35:I69,8,0)</f>
        <v>-63628.76</v>
      </c>
      <c r="G34" s="16">
        <f t="shared" si="0"/>
        <v>381060.63</v>
      </c>
      <c r="H34" s="27">
        <f>RA!J35</f>
        <v>11.484967748840999</v>
      </c>
      <c r="I34" s="20">
        <f>VLOOKUP(B34,RMS!B:D,3,FALSE)</f>
        <v>317431.87</v>
      </c>
      <c r="J34" s="21">
        <f>VLOOKUP(B34,RMS!B:E,4,FALSE)</f>
        <v>381060.63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3.3730883567185099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171924.78659999999</v>
      </c>
      <c r="F36" s="25">
        <f>VLOOKUP(C36,RA!B8:I70,8,0)</f>
        <v>9372.0444000000007</v>
      </c>
      <c r="G36" s="16">
        <f t="shared" si="0"/>
        <v>162552.74219999998</v>
      </c>
      <c r="H36" s="27">
        <f>RA!J36</f>
        <v>3.3730883567185099</v>
      </c>
      <c r="I36" s="20">
        <f>VLOOKUP(B36,RMS!B:D,3,FALSE)</f>
        <v>171924.78632478599</v>
      </c>
      <c r="J36" s="21">
        <f>VLOOKUP(B36,RMS!B:E,4,FALSE)</f>
        <v>162552.743589744</v>
      </c>
      <c r="K36" s="22">
        <f t="shared" si="1"/>
        <v>2.7521399897523224E-4</v>
      </c>
      <c r="L36" s="22">
        <f t="shared" si="2"/>
        <v>-1.3897440221626312E-3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595510.69739999995</v>
      </c>
      <c r="F37" s="25">
        <f>VLOOKUP(C37,RA!B8:I71,8,0)</f>
        <v>33223.362500000003</v>
      </c>
      <c r="G37" s="16">
        <f t="shared" si="0"/>
        <v>562287.3348999999</v>
      </c>
      <c r="H37" s="27">
        <f>RA!J37</f>
        <v>-13.4605733115952</v>
      </c>
      <c r="I37" s="20">
        <f>VLOOKUP(B37,RMS!B:D,3,FALSE)</f>
        <v>595510.68694102601</v>
      </c>
      <c r="J37" s="21">
        <f>VLOOKUP(B37,RMS!B:E,4,FALSE)</f>
        <v>562287.33272222197</v>
      </c>
      <c r="K37" s="22">
        <f t="shared" si="1"/>
        <v>1.0458973934873939E-2</v>
      </c>
      <c r="L37" s="22">
        <f t="shared" si="2"/>
        <v>2.1777779329568148E-3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170190.7</v>
      </c>
      <c r="F38" s="25">
        <f>VLOOKUP(C38,RA!B9:I72,8,0)</f>
        <v>-20271.96</v>
      </c>
      <c r="G38" s="16">
        <f t="shared" si="0"/>
        <v>190462.66</v>
      </c>
      <c r="H38" s="27">
        <f>RA!J38</f>
        <v>-2.3733641335865201</v>
      </c>
      <c r="I38" s="20">
        <f>VLOOKUP(B38,RMS!B:D,3,FALSE)</f>
        <v>170190.7</v>
      </c>
      <c r="J38" s="21">
        <f>VLOOKUP(B38,RMS!B:E,4,FALSE)</f>
        <v>190462.66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90770.98</v>
      </c>
      <c r="F39" s="25">
        <f>VLOOKUP(C39,RA!B10:I73,8,0)</f>
        <v>12039.11</v>
      </c>
      <c r="G39" s="16">
        <f t="shared" si="0"/>
        <v>78731.87</v>
      </c>
      <c r="H39" s="27">
        <f>RA!J39</f>
        <v>-20.0448556094887</v>
      </c>
      <c r="I39" s="20">
        <f>VLOOKUP(B39,RMS!B:D,3,FALSE)</f>
        <v>90770.98</v>
      </c>
      <c r="J39" s="21">
        <f>VLOOKUP(B39,RMS!B:E,4,FALSE)</f>
        <v>78731.87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64048.144</v>
      </c>
      <c r="F40" s="25">
        <f>VLOOKUP(C40,RA!B8:I74,8,0)</f>
        <v>3344.8238000000001</v>
      </c>
      <c r="G40" s="16">
        <f t="shared" si="0"/>
        <v>60703.320200000002</v>
      </c>
      <c r="H40" s="27">
        <f>RA!J40</f>
        <v>0</v>
      </c>
      <c r="I40" s="20">
        <f>VLOOKUP(B40,RMS!B:D,3,FALSE)</f>
        <v>64048.143862037701</v>
      </c>
      <c r="J40" s="21">
        <f>VLOOKUP(B40,RMS!B:E,4,FALSE)</f>
        <v>60703.320701913603</v>
      </c>
      <c r="K40" s="22">
        <f t="shared" si="1"/>
        <v>1.3796229904983193E-4</v>
      </c>
      <c r="L40" s="22">
        <f t="shared" si="2"/>
        <v>-5.0191360060125589E-4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18664186.146899998</v>
      </c>
      <c r="E7" s="68">
        <v>20469147.0185</v>
      </c>
      <c r="F7" s="69">
        <v>91.182041586937302</v>
      </c>
      <c r="G7" s="68">
        <v>18238023.151999999</v>
      </c>
      <c r="H7" s="69">
        <v>2.3366731764087301</v>
      </c>
      <c r="I7" s="68">
        <v>1826325.5079999999</v>
      </c>
      <c r="J7" s="69">
        <v>9.7851869544461305</v>
      </c>
      <c r="K7" s="68">
        <v>1509355.4985</v>
      </c>
      <c r="L7" s="69">
        <v>8.27587225830713</v>
      </c>
      <c r="M7" s="69">
        <v>0.21000354774935701</v>
      </c>
      <c r="N7" s="68">
        <v>431024925.824</v>
      </c>
      <c r="O7" s="68">
        <v>4588725168.6330004</v>
      </c>
      <c r="P7" s="68">
        <v>982694</v>
      </c>
      <c r="Q7" s="68">
        <v>994873</v>
      </c>
      <c r="R7" s="69">
        <v>-1.22417635215751</v>
      </c>
      <c r="S7" s="68">
        <v>18.992876874082899</v>
      </c>
      <c r="T7" s="68">
        <v>16.900516954123798</v>
      </c>
      <c r="U7" s="70">
        <v>11.0165507512675</v>
      </c>
      <c r="V7" s="58"/>
      <c r="W7" s="58"/>
    </row>
    <row r="8" spans="1:23" ht="14.25" thickBot="1" x14ac:dyDescent="0.2">
      <c r="A8" s="55">
        <v>42209</v>
      </c>
      <c r="B8" s="45" t="s">
        <v>6</v>
      </c>
      <c r="C8" s="46"/>
      <c r="D8" s="71">
        <v>555205.65899999999</v>
      </c>
      <c r="E8" s="71">
        <v>666593.96970000002</v>
      </c>
      <c r="F8" s="72">
        <v>83.289931238032295</v>
      </c>
      <c r="G8" s="71">
        <v>568875.95539999998</v>
      </c>
      <c r="H8" s="72">
        <v>-2.4030364212507198</v>
      </c>
      <c r="I8" s="71">
        <v>131646.6802</v>
      </c>
      <c r="J8" s="72">
        <v>23.711336162731701</v>
      </c>
      <c r="K8" s="71">
        <v>139317.83919999999</v>
      </c>
      <c r="L8" s="72">
        <v>24.4900206938857</v>
      </c>
      <c r="M8" s="72">
        <v>-5.5062288103589999E-2</v>
      </c>
      <c r="N8" s="71">
        <v>14744471.600199999</v>
      </c>
      <c r="O8" s="71">
        <v>165896633.91139999</v>
      </c>
      <c r="P8" s="71">
        <v>30981</v>
      </c>
      <c r="Q8" s="71">
        <v>32957</v>
      </c>
      <c r="R8" s="72">
        <v>-5.9956913554025002</v>
      </c>
      <c r="S8" s="71">
        <v>17.920843710661401</v>
      </c>
      <c r="T8" s="71">
        <v>17.801012707467301</v>
      </c>
      <c r="U8" s="73">
        <v>0.66866831232268298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99392.864100000006</v>
      </c>
      <c r="E9" s="71">
        <v>119192.64569999999</v>
      </c>
      <c r="F9" s="72">
        <v>83.388420079343902</v>
      </c>
      <c r="G9" s="71">
        <v>210022.3823</v>
      </c>
      <c r="H9" s="72">
        <v>-52.6751087138773</v>
      </c>
      <c r="I9" s="71">
        <v>20306.283899999999</v>
      </c>
      <c r="J9" s="72">
        <v>20.430323729850102</v>
      </c>
      <c r="K9" s="71">
        <v>24713.720600000001</v>
      </c>
      <c r="L9" s="72">
        <v>11.7671842064426</v>
      </c>
      <c r="M9" s="72">
        <v>-0.178339666913609</v>
      </c>
      <c r="N9" s="71">
        <v>2983875.2960999999</v>
      </c>
      <c r="O9" s="71">
        <v>26541691.359299999</v>
      </c>
      <c r="P9" s="71">
        <v>5595</v>
      </c>
      <c r="Q9" s="71">
        <v>5885</v>
      </c>
      <c r="R9" s="72">
        <v>-4.9277824978759499</v>
      </c>
      <c r="S9" s="71">
        <v>17.764586970509399</v>
      </c>
      <c r="T9" s="71">
        <v>17.648482361937099</v>
      </c>
      <c r="U9" s="73">
        <v>0.65357336348431105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164493.91020000001</v>
      </c>
      <c r="E10" s="71">
        <v>194142.4565</v>
      </c>
      <c r="F10" s="72">
        <v>84.728458249419603</v>
      </c>
      <c r="G10" s="71">
        <v>172095.40410000001</v>
      </c>
      <c r="H10" s="72">
        <v>-4.4170231853390902</v>
      </c>
      <c r="I10" s="71">
        <v>45612.772299999997</v>
      </c>
      <c r="J10" s="72">
        <v>27.7291555927765</v>
      </c>
      <c r="K10" s="71">
        <v>49092.831599999998</v>
      </c>
      <c r="L10" s="72">
        <v>28.526521005449698</v>
      </c>
      <c r="M10" s="72">
        <v>-7.0887320746843993E-2</v>
      </c>
      <c r="N10" s="71">
        <v>4278626.5006999997</v>
      </c>
      <c r="O10" s="71">
        <v>43259319.943099998</v>
      </c>
      <c r="P10" s="71">
        <v>95087</v>
      </c>
      <c r="Q10" s="71">
        <v>95778</v>
      </c>
      <c r="R10" s="72">
        <v>-0.72146004301614197</v>
      </c>
      <c r="S10" s="71">
        <v>1.7299305919841801</v>
      </c>
      <c r="T10" s="71">
        <v>1.7623011495333001</v>
      </c>
      <c r="U10" s="73">
        <v>-1.8712055673854799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46368.143300000003</v>
      </c>
      <c r="E11" s="71">
        <v>75607.296799999996</v>
      </c>
      <c r="F11" s="72">
        <v>61.327603634150798</v>
      </c>
      <c r="G11" s="71">
        <v>54324.8462</v>
      </c>
      <c r="H11" s="72">
        <v>-14.6465263255545</v>
      </c>
      <c r="I11" s="71">
        <v>9774.1177000000007</v>
      </c>
      <c r="J11" s="72">
        <v>21.079381239748699</v>
      </c>
      <c r="K11" s="71">
        <v>12580.1909</v>
      </c>
      <c r="L11" s="72">
        <v>23.157342873434601</v>
      </c>
      <c r="M11" s="72">
        <v>-0.22305489815738799</v>
      </c>
      <c r="N11" s="71">
        <v>1295070.1723</v>
      </c>
      <c r="O11" s="71">
        <v>14190873.447000001</v>
      </c>
      <c r="P11" s="71">
        <v>2775</v>
      </c>
      <c r="Q11" s="71">
        <v>2919</v>
      </c>
      <c r="R11" s="72">
        <v>-4.9331963001027699</v>
      </c>
      <c r="S11" s="71">
        <v>16.709240828828801</v>
      </c>
      <c r="T11" s="71">
        <v>16.636457896539898</v>
      </c>
      <c r="U11" s="73">
        <v>0.43558491396776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132753.49369999999</v>
      </c>
      <c r="E12" s="71">
        <v>208904.9607</v>
      </c>
      <c r="F12" s="72">
        <v>63.547315130846499</v>
      </c>
      <c r="G12" s="71">
        <v>125880.0848</v>
      </c>
      <c r="H12" s="72">
        <v>5.4602830232602297</v>
      </c>
      <c r="I12" s="71">
        <v>8410.8192999999992</v>
      </c>
      <c r="J12" s="72">
        <v>6.3356670062537104</v>
      </c>
      <c r="K12" s="71">
        <v>27318.640299999999</v>
      </c>
      <c r="L12" s="72">
        <v>21.7021146302882</v>
      </c>
      <c r="M12" s="72">
        <v>-0.69212159874589396</v>
      </c>
      <c r="N12" s="71">
        <v>3467710.4848000002</v>
      </c>
      <c r="O12" s="71">
        <v>50144772.667099997</v>
      </c>
      <c r="P12" s="71">
        <v>1639</v>
      </c>
      <c r="Q12" s="71">
        <v>1702</v>
      </c>
      <c r="R12" s="72">
        <v>-3.70152761457109</v>
      </c>
      <c r="S12" s="71">
        <v>80.996640451494798</v>
      </c>
      <c r="T12" s="71">
        <v>70.307674676850795</v>
      </c>
      <c r="U12" s="73">
        <v>13.1968013920839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250281.50659999999</v>
      </c>
      <c r="E13" s="71">
        <v>384254.45449999999</v>
      </c>
      <c r="F13" s="72">
        <v>65.134314949106198</v>
      </c>
      <c r="G13" s="71">
        <v>262457.53610000003</v>
      </c>
      <c r="H13" s="72">
        <v>-4.6392379052742401</v>
      </c>
      <c r="I13" s="71">
        <v>62108.320200000002</v>
      </c>
      <c r="J13" s="72">
        <v>24.8153853010249</v>
      </c>
      <c r="K13" s="71">
        <v>77337.493600000002</v>
      </c>
      <c r="L13" s="72">
        <v>29.466669065480101</v>
      </c>
      <c r="M13" s="72">
        <v>-0.19691837284988001</v>
      </c>
      <c r="N13" s="71">
        <v>6928573.2127999999</v>
      </c>
      <c r="O13" s="71">
        <v>75197421.940500006</v>
      </c>
      <c r="P13" s="71">
        <v>13566</v>
      </c>
      <c r="Q13" s="71">
        <v>14526</v>
      </c>
      <c r="R13" s="72">
        <v>-6.6088393225939699</v>
      </c>
      <c r="S13" s="71">
        <v>18.449174893115099</v>
      </c>
      <c r="T13" s="71">
        <v>18.4817412364037</v>
      </c>
      <c r="U13" s="73">
        <v>-0.17651923989675899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154592.27830000001</v>
      </c>
      <c r="E14" s="71">
        <v>187795.6464</v>
      </c>
      <c r="F14" s="72">
        <v>82.319415419632406</v>
      </c>
      <c r="G14" s="71">
        <v>170634.6955</v>
      </c>
      <c r="H14" s="72">
        <v>-9.4016150425867107</v>
      </c>
      <c r="I14" s="71">
        <v>28810.7785</v>
      </c>
      <c r="J14" s="72">
        <v>18.636621968977099</v>
      </c>
      <c r="K14" s="71">
        <v>12775.2138</v>
      </c>
      <c r="L14" s="72">
        <v>7.4868793609445001</v>
      </c>
      <c r="M14" s="72">
        <v>1.25520910655914</v>
      </c>
      <c r="N14" s="71">
        <v>3859870.4372</v>
      </c>
      <c r="O14" s="71">
        <v>40180099.811300002</v>
      </c>
      <c r="P14" s="71">
        <v>3255</v>
      </c>
      <c r="Q14" s="71">
        <v>2811</v>
      </c>
      <c r="R14" s="72">
        <v>15.795090715048</v>
      </c>
      <c r="S14" s="71">
        <v>47.493787496159797</v>
      </c>
      <c r="T14" s="71">
        <v>49.632546460334403</v>
      </c>
      <c r="U14" s="73">
        <v>-4.5032394275726597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103213.93369999999</v>
      </c>
      <c r="E15" s="71">
        <v>145447.70559999999</v>
      </c>
      <c r="F15" s="72">
        <v>70.962916378929805</v>
      </c>
      <c r="G15" s="71">
        <v>98817.309899999993</v>
      </c>
      <c r="H15" s="72">
        <v>4.4492445751146601</v>
      </c>
      <c r="I15" s="71">
        <v>14766.549199999999</v>
      </c>
      <c r="J15" s="72">
        <v>14.3067400598452</v>
      </c>
      <c r="K15" s="71">
        <v>22398.713599999999</v>
      </c>
      <c r="L15" s="72">
        <v>22.666791499046901</v>
      </c>
      <c r="M15" s="72">
        <v>-0.340741193279957</v>
      </c>
      <c r="N15" s="71">
        <v>2858610.9569000001</v>
      </c>
      <c r="O15" s="71">
        <v>30961482.0559</v>
      </c>
      <c r="P15" s="71">
        <v>5406</v>
      </c>
      <c r="Q15" s="71">
        <v>5546</v>
      </c>
      <c r="R15" s="72">
        <v>-2.5243418680129799</v>
      </c>
      <c r="S15" s="71">
        <v>19.092477561968199</v>
      </c>
      <c r="T15" s="71">
        <v>18.641125387666801</v>
      </c>
      <c r="U15" s="73">
        <v>2.3640314507975799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959136.76540000003</v>
      </c>
      <c r="E16" s="71">
        <v>1204078.9669000001</v>
      </c>
      <c r="F16" s="72">
        <v>79.657297549958599</v>
      </c>
      <c r="G16" s="71">
        <v>890913.97039999999</v>
      </c>
      <c r="H16" s="72">
        <v>7.6576187226438597</v>
      </c>
      <c r="I16" s="71">
        <v>16824.998299999999</v>
      </c>
      <c r="J16" s="72">
        <v>1.7541813542079401</v>
      </c>
      <c r="K16" s="71">
        <v>22370.335299999999</v>
      </c>
      <c r="L16" s="72">
        <v>2.5109422506817598</v>
      </c>
      <c r="M16" s="72">
        <v>-0.24788796974357399</v>
      </c>
      <c r="N16" s="71">
        <v>22330040.5911</v>
      </c>
      <c r="O16" s="71">
        <v>227767123.91299999</v>
      </c>
      <c r="P16" s="71">
        <v>54976</v>
      </c>
      <c r="Q16" s="71">
        <v>56728</v>
      </c>
      <c r="R16" s="72">
        <v>-3.0884219433084201</v>
      </c>
      <c r="S16" s="71">
        <v>17.446463282159499</v>
      </c>
      <c r="T16" s="71">
        <v>15.4182899256099</v>
      </c>
      <c r="U16" s="73">
        <v>11.6251261000477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952890.29500000004</v>
      </c>
      <c r="E17" s="71">
        <v>762307.16500000004</v>
      </c>
      <c r="F17" s="72">
        <v>125.000831521766</v>
      </c>
      <c r="G17" s="71">
        <v>360679.61</v>
      </c>
      <c r="H17" s="72">
        <v>164.19300359119299</v>
      </c>
      <c r="I17" s="71">
        <v>59958.387999999999</v>
      </c>
      <c r="J17" s="72">
        <v>6.29226557502089</v>
      </c>
      <c r="K17" s="71">
        <v>62696.331400000003</v>
      </c>
      <c r="L17" s="72">
        <v>17.382832203905298</v>
      </c>
      <c r="M17" s="72">
        <v>-4.3669913994362E-2</v>
      </c>
      <c r="N17" s="71">
        <v>14637696.1404</v>
      </c>
      <c r="O17" s="71">
        <v>220522906.72310001</v>
      </c>
      <c r="P17" s="71">
        <v>14563</v>
      </c>
      <c r="Q17" s="71">
        <v>14859</v>
      </c>
      <c r="R17" s="72">
        <v>-1.9920586849720801</v>
      </c>
      <c r="S17" s="71">
        <v>65.432280093387405</v>
      </c>
      <c r="T17" s="71">
        <v>30.860585099939399</v>
      </c>
      <c r="U17" s="73">
        <v>52.835840267381698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2037842.8606</v>
      </c>
      <c r="E18" s="71">
        <v>2254823.2546000001</v>
      </c>
      <c r="F18" s="72">
        <v>90.377055338712495</v>
      </c>
      <c r="G18" s="71">
        <v>1745391.8735</v>
      </c>
      <c r="H18" s="72">
        <v>16.755606092834199</v>
      </c>
      <c r="I18" s="71">
        <v>273177.28350000002</v>
      </c>
      <c r="J18" s="72">
        <v>13.405218271813601</v>
      </c>
      <c r="K18" s="71">
        <v>282013.34989999997</v>
      </c>
      <c r="L18" s="72">
        <v>16.157594989512798</v>
      </c>
      <c r="M18" s="72">
        <v>-3.1332085531175002E-2</v>
      </c>
      <c r="N18" s="71">
        <v>47753548.718999997</v>
      </c>
      <c r="O18" s="71">
        <v>509945624.47229999</v>
      </c>
      <c r="P18" s="71">
        <v>96010</v>
      </c>
      <c r="Q18" s="71">
        <v>94644</v>
      </c>
      <c r="R18" s="72">
        <v>1.4433033261485</v>
      </c>
      <c r="S18" s="71">
        <v>21.225318827205498</v>
      </c>
      <c r="T18" s="71">
        <v>20.425430756307801</v>
      </c>
      <c r="U18" s="73">
        <v>3.7685562106723101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509327.77679999999</v>
      </c>
      <c r="E19" s="71">
        <v>574922.97699999996</v>
      </c>
      <c r="F19" s="72">
        <v>88.590610773240996</v>
      </c>
      <c r="G19" s="71">
        <v>422357.42540000001</v>
      </c>
      <c r="H19" s="72">
        <v>20.591647303852501</v>
      </c>
      <c r="I19" s="71">
        <v>20289.532800000001</v>
      </c>
      <c r="J19" s="72">
        <v>3.9835904743846702</v>
      </c>
      <c r="K19" s="71">
        <v>49065.59</v>
      </c>
      <c r="L19" s="72">
        <v>11.6170776336018</v>
      </c>
      <c r="M19" s="72">
        <v>-0.58648142618890398</v>
      </c>
      <c r="N19" s="71">
        <v>11256083.091800001</v>
      </c>
      <c r="O19" s="71">
        <v>150818382.06299999</v>
      </c>
      <c r="P19" s="71">
        <v>10655</v>
      </c>
      <c r="Q19" s="71">
        <v>10759</v>
      </c>
      <c r="R19" s="72">
        <v>-0.966632586671623</v>
      </c>
      <c r="S19" s="71">
        <v>47.801762252463597</v>
      </c>
      <c r="T19" s="71">
        <v>46.607140514917802</v>
      </c>
      <c r="U19" s="73">
        <v>2.49911652050926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954416.03379999998</v>
      </c>
      <c r="E20" s="71">
        <v>1118097.9498000001</v>
      </c>
      <c r="F20" s="72">
        <v>85.360681858930306</v>
      </c>
      <c r="G20" s="71">
        <v>873409.86060000001</v>
      </c>
      <c r="H20" s="72">
        <v>9.2747033041683107</v>
      </c>
      <c r="I20" s="71">
        <v>87839.960200000001</v>
      </c>
      <c r="J20" s="72">
        <v>9.2035293927602897</v>
      </c>
      <c r="K20" s="71">
        <v>74075.665299999993</v>
      </c>
      <c r="L20" s="72">
        <v>8.4812032290444694</v>
      </c>
      <c r="M20" s="72">
        <v>0.18581398957749201</v>
      </c>
      <c r="N20" s="71">
        <v>23397126.612300001</v>
      </c>
      <c r="O20" s="71">
        <v>243711010.13710001</v>
      </c>
      <c r="P20" s="71">
        <v>42569</v>
      </c>
      <c r="Q20" s="71">
        <v>43600</v>
      </c>
      <c r="R20" s="72">
        <v>-2.3646788990825698</v>
      </c>
      <c r="S20" s="71">
        <v>22.420447598017301</v>
      </c>
      <c r="T20" s="71">
        <v>20.4474334243119</v>
      </c>
      <c r="U20" s="73">
        <v>8.8000659446240999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365897.61379999999</v>
      </c>
      <c r="E21" s="71">
        <v>409153.08600000001</v>
      </c>
      <c r="F21" s="72">
        <v>89.428046938890702</v>
      </c>
      <c r="G21" s="71">
        <v>341538.07880000002</v>
      </c>
      <c r="H21" s="72">
        <v>7.1323042764624098</v>
      </c>
      <c r="I21" s="71">
        <v>47631.157599999999</v>
      </c>
      <c r="J21" s="72">
        <v>13.017619083472701</v>
      </c>
      <c r="K21" s="71">
        <v>30833.1675</v>
      </c>
      <c r="L21" s="72">
        <v>9.0277393397342003</v>
      </c>
      <c r="M21" s="72">
        <v>0.54480260907349198</v>
      </c>
      <c r="N21" s="71">
        <v>8760689.4076000005</v>
      </c>
      <c r="O21" s="71">
        <v>92454073.770699993</v>
      </c>
      <c r="P21" s="71">
        <v>32674</v>
      </c>
      <c r="Q21" s="71">
        <v>33057</v>
      </c>
      <c r="R21" s="72">
        <v>-1.1586048340744699</v>
      </c>
      <c r="S21" s="71">
        <v>11.1984334271898</v>
      </c>
      <c r="T21" s="71">
        <v>11.1929065160178</v>
      </c>
      <c r="U21" s="73">
        <v>4.9354324495129998E-2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1348790.3326999999</v>
      </c>
      <c r="E22" s="71">
        <v>1478479.7542999999</v>
      </c>
      <c r="F22" s="72">
        <v>91.228190901984803</v>
      </c>
      <c r="G22" s="71">
        <v>1281566.8256000001</v>
      </c>
      <c r="H22" s="72">
        <v>5.2454156706598098</v>
      </c>
      <c r="I22" s="71">
        <v>165387.82759999999</v>
      </c>
      <c r="J22" s="72">
        <v>12.261937499872801</v>
      </c>
      <c r="K22" s="71">
        <v>61279.526599999997</v>
      </c>
      <c r="L22" s="72">
        <v>4.7816099305871402</v>
      </c>
      <c r="M22" s="72">
        <v>1.69890837570537</v>
      </c>
      <c r="N22" s="71">
        <v>33310374.861499999</v>
      </c>
      <c r="O22" s="71">
        <v>301793924.53560001</v>
      </c>
      <c r="P22" s="71">
        <v>82844</v>
      </c>
      <c r="Q22" s="71">
        <v>84493</v>
      </c>
      <c r="R22" s="72">
        <v>-1.9516409643402399</v>
      </c>
      <c r="S22" s="71">
        <v>16.281086532519002</v>
      </c>
      <c r="T22" s="71">
        <v>16.0693039932302</v>
      </c>
      <c r="U22" s="73">
        <v>1.3007887333916099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2406784.3429999999</v>
      </c>
      <c r="E23" s="71">
        <v>3336711.6935999999</v>
      </c>
      <c r="F23" s="72">
        <v>72.130425520920696</v>
      </c>
      <c r="G23" s="71">
        <v>2665779.9936000002</v>
      </c>
      <c r="H23" s="72">
        <v>-9.7155673469602402</v>
      </c>
      <c r="I23" s="71">
        <v>292818.15580000001</v>
      </c>
      <c r="J23" s="72">
        <v>12.1663644959153</v>
      </c>
      <c r="K23" s="71">
        <v>120358.4801</v>
      </c>
      <c r="L23" s="72">
        <v>4.5149442335435204</v>
      </c>
      <c r="M23" s="72">
        <v>1.43288346244246</v>
      </c>
      <c r="N23" s="71">
        <v>64300681.480400003</v>
      </c>
      <c r="O23" s="71">
        <v>644801521.94120002</v>
      </c>
      <c r="P23" s="71">
        <v>81444</v>
      </c>
      <c r="Q23" s="71">
        <v>83998</v>
      </c>
      <c r="R23" s="72">
        <v>-3.0405485844901099</v>
      </c>
      <c r="S23" s="71">
        <v>29.551401490594799</v>
      </c>
      <c r="T23" s="71">
        <v>28.913279395938002</v>
      </c>
      <c r="U23" s="73">
        <v>2.1593632195747499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295299.22639999999</v>
      </c>
      <c r="E24" s="71">
        <v>347285.2537</v>
      </c>
      <c r="F24" s="72">
        <v>85.0307415169123</v>
      </c>
      <c r="G24" s="71">
        <v>257114.91269999999</v>
      </c>
      <c r="H24" s="72">
        <v>14.8510692355496</v>
      </c>
      <c r="I24" s="71">
        <v>47788.520400000001</v>
      </c>
      <c r="J24" s="72">
        <v>16.183083505700601</v>
      </c>
      <c r="K24" s="71">
        <v>50601.467900000003</v>
      </c>
      <c r="L24" s="72">
        <v>19.680487362100799</v>
      </c>
      <c r="M24" s="72">
        <v>-5.5590235159957001E-2</v>
      </c>
      <c r="N24" s="71">
        <v>6758787.6666999999</v>
      </c>
      <c r="O24" s="71">
        <v>60879540.415600002</v>
      </c>
      <c r="P24" s="71">
        <v>27910</v>
      </c>
      <c r="Q24" s="71">
        <v>27486</v>
      </c>
      <c r="R24" s="72">
        <v>1.5426035072400499</v>
      </c>
      <c r="S24" s="71">
        <v>10.5804094016482</v>
      </c>
      <c r="T24" s="71">
        <v>10.3294386305756</v>
      </c>
      <c r="U24" s="73">
        <v>2.3720327025672199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291625.49979999999</v>
      </c>
      <c r="E25" s="71">
        <v>315069.83649999998</v>
      </c>
      <c r="F25" s="72">
        <v>92.559003121201698</v>
      </c>
      <c r="G25" s="71">
        <v>262084.09880000001</v>
      </c>
      <c r="H25" s="72">
        <v>11.2717258068157</v>
      </c>
      <c r="I25" s="71">
        <v>21708.360700000001</v>
      </c>
      <c r="J25" s="72">
        <v>7.4439171865587301</v>
      </c>
      <c r="K25" s="71">
        <v>14054.282999999999</v>
      </c>
      <c r="L25" s="72">
        <v>5.3625088528262896</v>
      </c>
      <c r="M25" s="72">
        <v>0.54460819523841997</v>
      </c>
      <c r="N25" s="71">
        <v>6353725.5952000003</v>
      </c>
      <c r="O25" s="71">
        <v>67880891.965000004</v>
      </c>
      <c r="P25" s="71">
        <v>21861</v>
      </c>
      <c r="Q25" s="71">
        <v>21904</v>
      </c>
      <c r="R25" s="72">
        <v>-0.196311176040909</v>
      </c>
      <c r="S25" s="71">
        <v>13.339989012396501</v>
      </c>
      <c r="T25" s="71">
        <v>14.8825621712929</v>
      </c>
      <c r="U25" s="73">
        <v>-11.5635264576525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576011.03590000002</v>
      </c>
      <c r="E26" s="71">
        <v>806724.87580000004</v>
      </c>
      <c r="F26" s="72">
        <v>71.401174449813595</v>
      </c>
      <c r="G26" s="71">
        <v>999734.26520000002</v>
      </c>
      <c r="H26" s="72">
        <v>-42.383585723675601</v>
      </c>
      <c r="I26" s="71">
        <v>115630.9088</v>
      </c>
      <c r="J26" s="72">
        <v>20.074425938615899</v>
      </c>
      <c r="K26" s="71">
        <v>66184.192599999995</v>
      </c>
      <c r="L26" s="72">
        <v>6.6201784718021699</v>
      </c>
      <c r="M26" s="72">
        <v>0.74710764394820195</v>
      </c>
      <c r="N26" s="71">
        <v>15211700.742799999</v>
      </c>
      <c r="O26" s="71">
        <v>143934705.58070001</v>
      </c>
      <c r="P26" s="71">
        <v>42332</v>
      </c>
      <c r="Q26" s="71">
        <v>43845</v>
      </c>
      <c r="R26" s="72">
        <v>-3.45079256471662</v>
      </c>
      <c r="S26" s="71">
        <v>13.606988469715599</v>
      </c>
      <c r="T26" s="71">
        <v>14.822088080739</v>
      </c>
      <c r="U26" s="73">
        <v>-8.9299672277063706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277062.66019999998</v>
      </c>
      <c r="E27" s="71">
        <v>330580.39150000003</v>
      </c>
      <c r="F27" s="72">
        <v>83.810978304803697</v>
      </c>
      <c r="G27" s="71">
        <v>247145.68770000001</v>
      </c>
      <c r="H27" s="72">
        <v>12.104994741528699</v>
      </c>
      <c r="I27" s="71">
        <v>77755.165500000003</v>
      </c>
      <c r="J27" s="72">
        <v>28.064108474188401</v>
      </c>
      <c r="K27" s="71">
        <v>81569.445099999997</v>
      </c>
      <c r="L27" s="72">
        <v>33.004599780439499</v>
      </c>
      <c r="M27" s="72">
        <v>-4.6761132128873999E-2</v>
      </c>
      <c r="N27" s="71">
        <v>6163628.4939999999</v>
      </c>
      <c r="O27" s="71">
        <v>54068441.517899998</v>
      </c>
      <c r="P27" s="71">
        <v>36654</v>
      </c>
      <c r="Q27" s="71">
        <v>35762</v>
      </c>
      <c r="R27" s="72">
        <v>2.4942676584083698</v>
      </c>
      <c r="S27" s="71">
        <v>7.5588656135756001</v>
      </c>
      <c r="T27" s="71">
        <v>7.2941344276047202</v>
      </c>
      <c r="U27" s="73">
        <v>3.5022607822981602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911821.4412</v>
      </c>
      <c r="E28" s="71">
        <v>959641.07909999997</v>
      </c>
      <c r="F28" s="72">
        <v>95.016924666788199</v>
      </c>
      <c r="G28" s="71">
        <v>809096.02850000001</v>
      </c>
      <c r="H28" s="72">
        <v>12.696318988296699</v>
      </c>
      <c r="I28" s="71">
        <v>40501.395299999996</v>
      </c>
      <c r="J28" s="72">
        <v>4.4418121213182102</v>
      </c>
      <c r="K28" s="71">
        <v>42989.911599999999</v>
      </c>
      <c r="L28" s="72">
        <v>5.3133262413486202</v>
      </c>
      <c r="M28" s="72">
        <v>-5.7886052968762002E-2</v>
      </c>
      <c r="N28" s="71">
        <v>21568880.34</v>
      </c>
      <c r="O28" s="71">
        <v>191009296.97760001</v>
      </c>
      <c r="P28" s="71">
        <v>44495</v>
      </c>
      <c r="Q28" s="71">
        <v>44356</v>
      </c>
      <c r="R28" s="72">
        <v>0.31337361349084197</v>
      </c>
      <c r="S28" s="71">
        <v>20.4926720125857</v>
      </c>
      <c r="T28" s="71">
        <v>20.024603451618699</v>
      </c>
      <c r="U28" s="73">
        <v>2.2840777458376098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571970.93790000002</v>
      </c>
      <c r="E29" s="71">
        <v>616277.50060000003</v>
      </c>
      <c r="F29" s="72">
        <v>92.810614916679</v>
      </c>
      <c r="G29" s="71">
        <v>560392.13249999995</v>
      </c>
      <c r="H29" s="72">
        <v>2.06619699465536</v>
      </c>
      <c r="I29" s="71">
        <v>96171.273199999996</v>
      </c>
      <c r="J29" s="72">
        <v>16.814013934535598</v>
      </c>
      <c r="K29" s="71">
        <v>87154.668999999994</v>
      </c>
      <c r="L29" s="72">
        <v>15.552443359828899</v>
      </c>
      <c r="M29" s="72">
        <v>0.103455205595469</v>
      </c>
      <c r="N29" s="71">
        <v>14607169.3685</v>
      </c>
      <c r="O29" s="71">
        <v>143417538.8626</v>
      </c>
      <c r="P29" s="71">
        <v>87283</v>
      </c>
      <c r="Q29" s="71">
        <v>90298</v>
      </c>
      <c r="R29" s="72">
        <v>-3.3389443841502602</v>
      </c>
      <c r="S29" s="71">
        <v>6.55306231339436</v>
      </c>
      <c r="T29" s="71">
        <v>6.4255092925646196</v>
      </c>
      <c r="U29" s="73">
        <v>1.9464643357507001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1240894.3328</v>
      </c>
      <c r="E30" s="71">
        <v>1477236.6714000001</v>
      </c>
      <c r="F30" s="72">
        <v>84.0010512075892</v>
      </c>
      <c r="G30" s="71">
        <v>1451410.3625</v>
      </c>
      <c r="H30" s="72">
        <v>-14.504239127616099</v>
      </c>
      <c r="I30" s="71">
        <v>141741.87160000001</v>
      </c>
      <c r="J30" s="72">
        <v>11.4225577354494</v>
      </c>
      <c r="K30" s="71">
        <v>100559.3536</v>
      </c>
      <c r="L30" s="72">
        <v>6.9283888415120796</v>
      </c>
      <c r="M30" s="72">
        <v>0.40953443439795501</v>
      </c>
      <c r="N30" s="71">
        <v>27921053.8838</v>
      </c>
      <c r="O30" s="71">
        <v>263971691.22749999</v>
      </c>
      <c r="P30" s="71">
        <v>74500</v>
      </c>
      <c r="Q30" s="71">
        <v>74185</v>
      </c>
      <c r="R30" s="72">
        <v>0.424614140324864</v>
      </c>
      <c r="S30" s="71">
        <v>16.6562997691275</v>
      </c>
      <c r="T30" s="71">
        <v>16.400822912987799</v>
      </c>
      <c r="U30" s="73">
        <v>1.53381519113412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803169.24690000003</v>
      </c>
      <c r="E31" s="71">
        <v>863556.11860000005</v>
      </c>
      <c r="F31" s="72">
        <v>93.007186168989307</v>
      </c>
      <c r="G31" s="71">
        <v>781847.15890000004</v>
      </c>
      <c r="H31" s="72">
        <v>2.7271427359278899</v>
      </c>
      <c r="I31" s="71">
        <v>36319.370199999998</v>
      </c>
      <c r="J31" s="72">
        <v>4.5220070788544504</v>
      </c>
      <c r="K31" s="71">
        <v>-11392.5137</v>
      </c>
      <c r="L31" s="72">
        <v>-1.4571279783159199</v>
      </c>
      <c r="M31" s="72">
        <v>-4.18800320600009</v>
      </c>
      <c r="N31" s="71">
        <v>20884508.1888</v>
      </c>
      <c r="O31" s="71">
        <v>250927997.11500001</v>
      </c>
      <c r="P31" s="71">
        <v>30275</v>
      </c>
      <c r="Q31" s="71">
        <v>30349</v>
      </c>
      <c r="R31" s="72">
        <v>-0.24383010972355301</v>
      </c>
      <c r="S31" s="71">
        <v>26.529124587943802</v>
      </c>
      <c r="T31" s="71">
        <v>25.1966047118521</v>
      </c>
      <c r="U31" s="73">
        <v>5.0228565653360802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125838.86900000001</v>
      </c>
      <c r="E32" s="71">
        <v>170415.84340000001</v>
      </c>
      <c r="F32" s="72">
        <v>73.842235844604602</v>
      </c>
      <c r="G32" s="71">
        <v>124043.7313</v>
      </c>
      <c r="H32" s="72">
        <v>1.44718131354697</v>
      </c>
      <c r="I32" s="71">
        <v>32684.896400000001</v>
      </c>
      <c r="J32" s="72">
        <v>25.973609473556198</v>
      </c>
      <c r="K32" s="71">
        <v>35801.594299999997</v>
      </c>
      <c r="L32" s="72">
        <v>28.8620746286757</v>
      </c>
      <c r="M32" s="72">
        <v>-8.7054723705419002E-2</v>
      </c>
      <c r="N32" s="71">
        <v>2841169.3272000002</v>
      </c>
      <c r="O32" s="71">
        <v>27553970.804000001</v>
      </c>
      <c r="P32" s="71">
        <v>27068</v>
      </c>
      <c r="Q32" s="71">
        <v>27447</v>
      </c>
      <c r="R32" s="72">
        <v>-1.38084307938937</v>
      </c>
      <c r="S32" s="71">
        <v>4.6489902837298702</v>
      </c>
      <c r="T32" s="71">
        <v>4.5635871862134296</v>
      </c>
      <c r="U32" s="73">
        <v>1.8370246506068599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189753.42879999999</v>
      </c>
      <c r="E35" s="71">
        <v>222537.5901</v>
      </c>
      <c r="F35" s="72">
        <v>85.268034364321096</v>
      </c>
      <c r="G35" s="71">
        <v>168337.4492</v>
      </c>
      <c r="H35" s="72">
        <v>12.722053055797399</v>
      </c>
      <c r="I35" s="71">
        <v>21793.1201</v>
      </c>
      <c r="J35" s="72">
        <v>11.484967748840999</v>
      </c>
      <c r="K35" s="71">
        <v>17533.088100000001</v>
      </c>
      <c r="L35" s="72">
        <v>10.415441236233301</v>
      </c>
      <c r="M35" s="72">
        <v>0.24297100292332399</v>
      </c>
      <c r="N35" s="71">
        <v>3714495.8977000001</v>
      </c>
      <c r="O35" s="71">
        <v>38916376.215000004</v>
      </c>
      <c r="P35" s="71">
        <v>12769</v>
      </c>
      <c r="Q35" s="71">
        <v>12580</v>
      </c>
      <c r="R35" s="72">
        <v>1.5023847376788499</v>
      </c>
      <c r="S35" s="71">
        <v>14.8604768423526</v>
      </c>
      <c r="T35" s="71">
        <v>13.688035723370399</v>
      </c>
      <c r="U35" s="73">
        <v>7.8896601463061504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100788.94</v>
      </c>
      <c r="E36" s="74"/>
      <c r="F36" s="74"/>
      <c r="G36" s="74"/>
      <c r="H36" s="74"/>
      <c r="I36" s="71">
        <v>3399.7</v>
      </c>
      <c r="J36" s="72">
        <v>3.3730883567185099</v>
      </c>
      <c r="K36" s="74"/>
      <c r="L36" s="74"/>
      <c r="M36" s="74"/>
      <c r="N36" s="71">
        <v>2209082.14</v>
      </c>
      <c r="O36" s="71">
        <v>12939008.039999999</v>
      </c>
      <c r="P36" s="71">
        <v>81</v>
      </c>
      <c r="Q36" s="71">
        <v>69</v>
      </c>
      <c r="R36" s="72">
        <v>17.3913043478261</v>
      </c>
      <c r="S36" s="71">
        <v>1244.30790123457</v>
      </c>
      <c r="T36" s="71">
        <v>1793.29884057971</v>
      </c>
      <c r="U36" s="73">
        <v>-44.1201843049014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441441.97</v>
      </c>
      <c r="E37" s="71">
        <v>229470.61900000001</v>
      </c>
      <c r="F37" s="72">
        <v>192.374070337955</v>
      </c>
      <c r="G37" s="71">
        <v>169002.69</v>
      </c>
      <c r="H37" s="72">
        <v>161.20410864466101</v>
      </c>
      <c r="I37" s="71">
        <v>-59420.62</v>
      </c>
      <c r="J37" s="72">
        <v>-13.4605733115952</v>
      </c>
      <c r="K37" s="71">
        <v>-19774.38</v>
      </c>
      <c r="L37" s="72">
        <v>-11.700630327245101</v>
      </c>
      <c r="M37" s="72">
        <v>2.0049296109410299</v>
      </c>
      <c r="N37" s="71">
        <v>5895665.2199999997</v>
      </c>
      <c r="O37" s="71">
        <v>99705139.950000003</v>
      </c>
      <c r="P37" s="71">
        <v>174</v>
      </c>
      <c r="Q37" s="71">
        <v>100</v>
      </c>
      <c r="R37" s="72">
        <v>74</v>
      </c>
      <c r="S37" s="71">
        <v>2537.0228160919501</v>
      </c>
      <c r="T37" s="71">
        <v>2079.2393999999999</v>
      </c>
      <c r="U37" s="73">
        <v>18.0441190039089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387243.57</v>
      </c>
      <c r="E38" s="71">
        <v>233563.75030000001</v>
      </c>
      <c r="F38" s="72">
        <v>165.79780445493199</v>
      </c>
      <c r="G38" s="71">
        <v>1172088.3700000001</v>
      </c>
      <c r="H38" s="72">
        <v>-66.961230918108996</v>
      </c>
      <c r="I38" s="71">
        <v>-9190.7000000000007</v>
      </c>
      <c r="J38" s="72">
        <v>-2.3733641335865201</v>
      </c>
      <c r="K38" s="71">
        <v>-46868.67</v>
      </c>
      <c r="L38" s="72">
        <v>-3.99873176798094</v>
      </c>
      <c r="M38" s="72">
        <v>-0.80390525269865798</v>
      </c>
      <c r="N38" s="71">
        <v>7775113.25</v>
      </c>
      <c r="O38" s="71">
        <v>105436118.34999999</v>
      </c>
      <c r="P38" s="71">
        <v>158</v>
      </c>
      <c r="Q38" s="71">
        <v>52</v>
      </c>
      <c r="R38" s="72">
        <v>203.84615384615401</v>
      </c>
      <c r="S38" s="71">
        <v>2450.90867088608</v>
      </c>
      <c r="T38" s="71">
        <v>2193.36</v>
      </c>
      <c r="U38" s="73">
        <v>10.508293268755899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317431.87</v>
      </c>
      <c r="E39" s="71">
        <v>132853.7487</v>
      </c>
      <c r="F39" s="72">
        <v>238.93331810817</v>
      </c>
      <c r="G39" s="71">
        <v>219064.38</v>
      </c>
      <c r="H39" s="72">
        <v>44.903461712944797</v>
      </c>
      <c r="I39" s="71">
        <v>-63628.76</v>
      </c>
      <c r="J39" s="72">
        <v>-20.0448556094887</v>
      </c>
      <c r="K39" s="71">
        <v>-20587.64</v>
      </c>
      <c r="L39" s="72">
        <v>-9.3979861080108105</v>
      </c>
      <c r="M39" s="72">
        <v>2.09062913476241</v>
      </c>
      <c r="N39" s="71">
        <v>5294746.26</v>
      </c>
      <c r="O39" s="71">
        <v>67603696.640000001</v>
      </c>
      <c r="P39" s="71">
        <v>171</v>
      </c>
      <c r="Q39" s="71">
        <v>106</v>
      </c>
      <c r="R39" s="72">
        <v>61.320754716981099</v>
      </c>
      <c r="S39" s="71">
        <v>1856.3267251462</v>
      </c>
      <c r="T39" s="71">
        <v>1465.48320754717</v>
      </c>
      <c r="U39" s="73">
        <v>21.054672774171699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4"/>
      <c r="E40" s="74"/>
      <c r="F40" s="74"/>
      <c r="G40" s="71">
        <v>9.58</v>
      </c>
      <c r="H40" s="74"/>
      <c r="I40" s="74"/>
      <c r="J40" s="74"/>
      <c r="K40" s="71">
        <v>0</v>
      </c>
      <c r="L40" s="72">
        <v>0</v>
      </c>
      <c r="M40" s="74"/>
      <c r="N40" s="71">
        <v>148.41</v>
      </c>
      <c r="O40" s="71">
        <v>3831.45</v>
      </c>
      <c r="P40" s="74"/>
      <c r="Q40" s="71">
        <v>2</v>
      </c>
      <c r="R40" s="74"/>
      <c r="S40" s="74"/>
      <c r="T40" s="71">
        <v>0.85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171924.78659999999</v>
      </c>
      <c r="E41" s="71">
        <v>126423.05220000001</v>
      </c>
      <c r="F41" s="72">
        <v>135.99164361893199</v>
      </c>
      <c r="G41" s="71">
        <v>194617.17970000001</v>
      </c>
      <c r="H41" s="72">
        <v>-11.660015387634401</v>
      </c>
      <c r="I41" s="71">
        <v>9372.0444000000007</v>
      </c>
      <c r="J41" s="72">
        <v>5.4512467837490997</v>
      </c>
      <c r="K41" s="71">
        <v>10816.902700000001</v>
      </c>
      <c r="L41" s="72">
        <v>5.5580410304342696</v>
      </c>
      <c r="M41" s="72">
        <v>-0.133574123764652</v>
      </c>
      <c r="N41" s="71">
        <v>4134482.8413</v>
      </c>
      <c r="O41" s="71">
        <v>43475259.346000001</v>
      </c>
      <c r="P41" s="71">
        <v>241</v>
      </c>
      <c r="Q41" s="71">
        <v>337</v>
      </c>
      <c r="R41" s="72">
        <v>-28.486646884273</v>
      </c>
      <c r="S41" s="71">
        <v>713.38085726141105</v>
      </c>
      <c r="T41" s="71">
        <v>550.10525430267103</v>
      </c>
      <c r="U41" s="73">
        <v>22.8875783947353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595510.69739999995</v>
      </c>
      <c r="E42" s="71">
        <v>398519.64169999998</v>
      </c>
      <c r="F42" s="72">
        <v>149.43070179920801</v>
      </c>
      <c r="G42" s="71">
        <v>466309.1642</v>
      </c>
      <c r="H42" s="72">
        <v>27.707268721955799</v>
      </c>
      <c r="I42" s="71">
        <v>33223.362500000003</v>
      </c>
      <c r="J42" s="72">
        <v>5.5789698900545703</v>
      </c>
      <c r="K42" s="71">
        <v>24987.6963</v>
      </c>
      <c r="L42" s="72">
        <v>5.3586114574584602</v>
      </c>
      <c r="M42" s="72">
        <v>0.32958885449556302</v>
      </c>
      <c r="N42" s="71">
        <v>8897296.4962000009</v>
      </c>
      <c r="O42" s="71">
        <v>110804485.55069999</v>
      </c>
      <c r="P42" s="71">
        <v>2478</v>
      </c>
      <c r="Q42" s="71">
        <v>1635</v>
      </c>
      <c r="R42" s="72">
        <v>51.559633027522899</v>
      </c>
      <c r="S42" s="71">
        <v>240.319086924939</v>
      </c>
      <c r="T42" s="71">
        <v>180.60530055045899</v>
      </c>
      <c r="U42" s="73">
        <v>24.847708577193298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170190.7</v>
      </c>
      <c r="E43" s="71">
        <v>98384.437600000005</v>
      </c>
      <c r="F43" s="72">
        <v>172.98538686773</v>
      </c>
      <c r="G43" s="71">
        <v>44371.8</v>
      </c>
      <c r="H43" s="72">
        <v>283.55599727754998</v>
      </c>
      <c r="I43" s="71">
        <v>-20271.96</v>
      </c>
      <c r="J43" s="72">
        <v>-11.9113206538313</v>
      </c>
      <c r="K43" s="71">
        <v>-1600.88</v>
      </c>
      <c r="L43" s="72">
        <v>-3.60787707507922</v>
      </c>
      <c r="M43" s="72">
        <v>11.663010344310599</v>
      </c>
      <c r="N43" s="71">
        <v>2237578.96</v>
      </c>
      <c r="O43" s="71">
        <v>44933445.149999999</v>
      </c>
      <c r="P43" s="71">
        <v>110</v>
      </c>
      <c r="Q43" s="71">
        <v>36</v>
      </c>
      <c r="R43" s="72">
        <v>205.555555555556</v>
      </c>
      <c r="S43" s="71">
        <v>1547.1881818181801</v>
      </c>
      <c r="T43" s="71">
        <v>1123.71888888889</v>
      </c>
      <c r="U43" s="73">
        <v>27.370251266504098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90770.98</v>
      </c>
      <c r="E44" s="71">
        <v>20092.625199999999</v>
      </c>
      <c r="F44" s="72">
        <v>451.76266961870198</v>
      </c>
      <c r="G44" s="71">
        <v>57415.39</v>
      </c>
      <c r="H44" s="72">
        <v>58.095207574136502</v>
      </c>
      <c r="I44" s="71">
        <v>12039.11</v>
      </c>
      <c r="J44" s="72">
        <v>13.263170674151599</v>
      </c>
      <c r="K44" s="71">
        <v>7782.37</v>
      </c>
      <c r="L44" s="72">
        <v>13.5545016762927</v>
      </c>
      <c r="M44" s="72">
        <v>0.54697219484552895</v>
      </c>
      <c r="N44" s="71">
        <v>1371603.37</v>
      </c>
      <c r="O44" s="71">
        <v>17458591.829999998</v>
      </c>
      <c r="P44" s="71">
        <v>67</v>
      </c>
      <c r="Q44" s="71">
        <v>41</v>
      </c>
      <c r="R44" s="72">
        <v>63.414634146341498</v>
      </c>
      <c r="S44" s="71">
        <v>1354.7907462686601</v>
      </c>
      <c r="T44" s="71">
        <v>1268.7107317073201</v>
      </c>
      <c r="U44" s="73">
        <v>6.3537498169676603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64048.144</v>
      </c>
      <c r="E45" s="77"/>
      <c r="F45" s="77"/>
      <c r="G45" s="76">
        <v>9192.9186000000009</v>
      </c>
      <c r="H45" s="78">
        <v>596.71174941111701</v>
      </c>
      <c r="I45" s="76">
        <v>3344.8238000000001</v>
      </c>
      <c r="J45" s="78">
        <v>5.2223586681918501</v>
      </c>
      <c r="K45" s="76">
        <v>1317.5183</v>
      </c>
      <c r="L45" s="78">
        <v>14.3318825862333</v>
      </c>
      <c r="M45" s="78">
        <v>1.5387304297784701</v>
      </c>
      <c r="N45" s="76">
        <v>1021039.8067</v>
      </c>
      <c r="O45" s="76">
        <v>5618104.9583999999</v>
      </c>
      <c r="P45" s="76">
        <v>28</v>
      </c>
      <c r="Q45" s="76">
        <v>21</v>
      </c>
      <c r="R45" s="78">
        <v>33.3333333333333</v>
      </c>
      <c r="S45" s="76">
        <v>2287.4337142857098</v>
      </c>
      <c r="T45" s="76">
        <v>816.69126666666705</v>
      </c>
      <c r="U45" s="79">
        <v>64.296614954733599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D38" sqref="D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90094</v>
      </c>
      <c r="D2" s="32">
        <v>555206.24127008498</v>
      </c>
      <c r="E2" s="32">
        <v>423558.99031709402</v>
      </c>
      <c r="F2" s="32">
        <v>131647.25095299099</v>
      </c>
      <c r="G2" s="32">
        <v>423558.99031709402</v>
      </c>
      <c r="H2" s="32">
        <v>0.23711414095748701</v>
      </c>
    </row>
    <row r="3" spans="1:8" ht="14.25" x14ac:dyDescent="0.2">
      <c r="A3" s="32">
        <v>2</v>
      </c>
      <c r="B3" s="33">
        <v>13</v>
      </c>
      <c r="C3" s="32">
        <v>13995</v>
      </c>
      <c r="D3" s="32">
        <v>99392.897848801105</v>
      </c>
      <c r="E3" s="32">
        <v>79086.573869170301</v>
      </c>
      <c r="F3" s="32">
        <v>20306.323979630899</v>
      </c>
      <c r="G3" s="32">
        <v>79086.573869170301</v>
      </c>
      <c r="H3" s="32">
        <v>0.20430357117186901</v>
      </c>
    </row>
    <row r="4" spans="1:8" ht="14.25" x14ac:dyDescent="0.2">
      <c r="A4" s="32">
        <v>3</v>
      </c>
      <c r="B4" s="33">
        <v>14</v>
      </c>
      <c r="C4" s="32">
        <v>122178</v>
      </c>
      <c r="D4" s="32">
        <v>164496.09474358999</v>
      </c>
      <c r="E4" s="32">
        <v>118881.13801794899</v>
      </c>
      <c r="F4" s="32">
        <v>45614.956725641001</v>
      </c>
      <c r="G4" s="32">
        <v>118881.13801794899</v>
      </c>
      <c r="H4" s="32">
        <v>0.27730115293462698</v>
      </c>
    </row>
    <row r="5" spans="1:8" ht="14.25" x14ac:dyDescent="0.2">
      <c r="A5" s="32">
        <v>4</v>
      </c>
      <c r="B5" s="33">
        <v>15</v>
      </c>
      <c r="C5" s="32">
        <v>3566</v>
      </c>
      <c r="D5" s="32">
        <v>46368.187505128197</v>
      </c>
      <c r="E5" s="32">
        <v>36594.026028205102</v>
      </c>
      <c r="F5" s="32">
        <v>9774.16147692308</v>
      </c>
      <c r="G5" s="32">
        <v>36594.026028205102</v>
      </c>
      <c r="H5" s="32">
        <v>0.21079455555259899</v>
      </c>
    </row>
    <row r="6" spans="1:8" ht="14.25" x14ac:dyDescent="0.2">
      <c r="A6" s="32">
        <v>5</v>
      </c>
      <c r="B6" s="33">
        <v>16</v>
      </c>
      <c r="C6" s="32">
        <v>2550</v>
      </c>
      <c r="D6" s="32">
        <v>132753.50386837599</v>
      </c>
      <c r="E6" s="32">
        <v>124342.675037607</v>
      </c>
      <c r="F6" s="32">
        <v>8410.8288307692292</v>
      </c>
      <c r="G6" s="32">
        <v>124342.675037607</v>
      </c>
      <c r="H6" s="32">
        <v>6.3356737002651903E-2</v>
      </c>
    </row>
    <row r="7" spans="1:8" ht="14.25" x14ac:dyDescent="0.2">
      <c r="A7" s="32">
        <v>6</v>
      </c>
      <c r="B7" s="33">
        <v>17</v>
      </c>
      <c r="C7" s="32">
        <v>22535</v>
      </c>
      <c r="D7" s="32">
        <v>250281.64945042701</v>
      </c>
      <c r="E7" s="32">
        <v>188173.18653760699</v>
      </c>
      <c r="F7" s="32">
        <v>62108.462912820498</v>
      </c>
      <c r="G7" s="32">
        <v>188173.18653760699</v>
      </c>
      <c r="H7" s="32">
        <v>0.24815428158316599</v>
      </c>
    </row>
    <row r="8" spans="1:8" ht="14.25" x14ac:dyDescent="0.2">
      <c r="A8" s="32">
        <v>7</v>
      </c>
      <c r="B8" s="33">
        <v>18</v>
      </c>
      <c r="C8" s="32">
        <v>60129</v>
      </c>
      <c r="D8" s="32">
        <v>154592.291889744</v>
      </c>
      <c r="E8" s="32">
        <v>125781.49482906</v>
      </c>
      <c r="F8" s="32">
        <v>28810.797060683799</v>
      </c>
      <c r="G8" s="32">
        <v>125781.49482906</v>
      </c>
      <c r="H8" s="32">
        <v>0.186366323369032</v>
      </c>
    </row>
    <row r="9" spans="1:8" ht="14.25" x14ac:dyDescent="0.2">
      <c r="A9" s="32">
        <v>8</v>
      </c>
      <c r="B9" s="33">
        <v>19</v>
      </c>
      <c r="C9" s="32">
        <v>19302</v>
      </c>
      <c r="D9" s="32">
        <v>103213.97876923101</v>
      </c>
      <c r="E9" s="32">
        <v>88447.384315384596</v>
      </c>
      <c r="F9" s="32">
        <v>14766.594453846201</v>
      </c>
      <c r="G9" s="32">
        <v>88447.384315384596</v>
      </c>
      <c r="H9" s="32">
        <v>0.14306777657377001</v>
      </c>
    </row>
    <row r="10" spans="1:8" ht="14.25" x14ac:dyDescent="0.2">
      <c r="A10" s="32">
        <v>9</v>
      </c>
      <c r="B10" s="33">
        <v>21</v>
      </c>
      <c r="C10" s="32">
        <v>283129</v>
      </c>
      <c r="D10" s="32">
        <v>959136.09776239295</v>
      </c>
      <c r="E10" s="32">
        <v>942311.76696239295</v>
      </c>
      <c r="F10" s="32">
        <v>16824.3308</v>
      </c>
      <c r="G10" s="32">
        <v>942311.76696239295</v>
      </c>
      <c r="H10" s="35">
        <v>1.7541129813850399E-2</v>
      </c>
    </row>
    <row r="11" spans="1:8" ht="14.25" x14ac:dyDescent="0.2">
      <c r="A11" s="32">
        <v>10</v>
      </c>
      <c r="B11" s="33">
        <v>22</v>
      </c>
      <c r="C11" s="32">
        <v>71842</v>
      </c>
      <c r="D11" s="32">
        <v>952890.26821196603</v>
      </c>
      <c r="E11" s="32">
        <v>892931.90724957304</v>
      </c>
      <c r="F11" s="32">
        <v>59958.360962393199</v>
      </c>
      <c r="G11" s="32">
        <v>892931.90724957304</v>
      </c>
      <c r="H11" s="32">
        <v>6.2922629144802802E-2</v>
      </c>
    </row>
    <row r="12" spans="1:8" ht="14.25" x14ac:dyDescent="0.2">
      <c r="A12" s="32">
        <v>11</v>
      </c>
      <c r="B12" s="33">
        <v>23</v>
      </c>
      <c r="C12" s="32">
        <v>297094.69400000002</v>
      </c>
      <c r="D12" s="32">
        <v>2037842.5568488501</v>
      </c>
      <c r="E12" s="32">
        <v>1764665.5920619499</v>
      </c>
      <c r="F12" s="32">
        <v>273176.96478689997</v>
      </c>
      <c r="G12" s="32">
        <v>1764665.5920619499</v>
      </c>
      <c r="H12" s="32">
        <v>0.13405204630200601</v>
      </c>
    </row>
    <row r="13" spans="1:8" ht="14.25" x14ac:dyDescent="0.2">
      <c r="A13" s="32">
        <v>12</v>
      </c>
      <c r="B13" s="33">
        <v>24</v>
      </c>
      <c r="C13" s="32">
        <v>31172.36</v>
      </c>
      <c r="D13" s="32">
        <v>509327.79920085502</v>
      </c>
      <c r="E13" s="32">
        <v>489038.24366068398</v>
      </c>
      <c r="F13" s="32">
        <v>20289.555540170899</v>
      </c>
      <c r="G13" s="32">
        <v>489038.24366068398</v>
      </c>
      <c r="H13" s="32">
        <v>3.9835947639232802E-2</v>
      </c>
    </row>
    <row r="14" spans="1:8" ht="14.25" x14ac:dyDescent="0.2">
      <c r="A14" s="32">
        <v>13</v>
      </c>
      <c r="B14" s="33">
        <v>25</v>
      </c>
      <c r="C14" s="32">
        <v>88920</v>
      </c>
      <c r="D14" s="32">
        <v>954416.10520683799</v>
      </c>
      <c r="E14" s="32">
        <v>866576.07358119602</v>
      </c>
      <c r="F14" s="32">
        <v>87840.031625641001</v>
      </c>
      <c r="G14" s="32">
        <v>866576.07358119602</v>
      </c>
      <c r="H14" s="32">
        <v>9.2035361878773703E-2</v>
      </c>
    </row>
    <row r="15" spans="1:8" ht="14.25" x14ac:dyDescent="0.2">
      <c r="A15" s="32">
        <v>14</v>
      </c>
      <c r="B15" s="33">
        <v>26</v>
      </c>
      <c r="C15" s="32">
        <v>74629</v>
      </c>
      <c r="D15" s="32">
        <v>365897.19985042699</v>
      </c>
      <c r="E15" s="32">
        <v>318266.45611282001</v>
      </c>
      <c r="F15" s="32">
        <v>47630.743737606797</v>
      </c>
      <c r="G15" s="32">
        <v>318266.45611282001</v>
      </c>
      <c r="H15" s="32">
        <v>0.13017520701737401</v>
      </c>
    </row>
    <row r="16" spans="1:8" ht="14.25" x14ac:dyDescent="0.2">
      <c r="A16" s="32">
        <v>15</v>
      </c>
      <c r="B16" s="33">
        <v>27</v>
      </c>
      <c r="C16" s="32">
        <v>198148.432</v>
      </c>
      <c r="D16" s="32">
        <v>1348791.96683333</v>
      </c>
      <c r="E16" s="32">
        <v>1183402.5064000001</v>
      </c>
      <c r="F16" s="32">
        <v>165389.46043333301</v>
      </c>
      <c r="G16" s="32">
        <v>1183402.5064000001</v>
      </c>
      <c r="H16" s="32">
        <v>0.122620437028278</v>
      </c>
    </row>
    <row r="17" spans="1:8" ht="14.25" x14ac:dyDescent="0.2">
      <c r="A17" s="32">
        <v>16</v>
      </c>
      <c r="B17" s="33">
        <v>29</v>
      </c>
      <c r="C17" s="32">
        <v>191595</v>
      </c>
      <c r="D17" s="32">
        <v>2406785.3156931601</v>
      </c>
      <c r="E17" s="32">
        <v>2113966.2187205101</v>
      </c>
      <c r="F17" s="32">
        <v>292819.09697264998</v>
      </c>
      <c r="G17" s="32">
        <v>2113966.2187205101</v>
      </c>
      <c r="H17" s="32">
        <v>0.121663986838941</v>
      </c>
    </row>
    <row r="18" spans="1:8" ht="14.25" x14ac:dyDescent="0.2">
      <c r="A18" s="32">
        <v>17</v>
      </c>
      <c r="B18" s="33">
        <v>31</v>
      </c>
      <c r="C18" s="32">
        <v>29187.687000000002</v>
      </c>
      <c r="D18" s="32">
        <v>295299.22734184202</v>
      </c>
      <c r="E18" s="32">
        <v>247510.708536447</v>
      </c>
      <c r="F18" s="32">
        <v>47788.518805394997</v>
      </c>
      <c r="G18" s="32">
        <v>247510.708536447</v>
      </c>
      <c r="H18" s="32">
        <v>0.161830829140892</v>
      </c>
    </row>
    <row r="19" spans="1:8" ht="14.25" x14ac:dyDescent="0.2">
      <c r="A19" s="32">
        <v>18</v>
      </c>
      <c r="B19" s="33">
        <v>32</v>
      </c>
      <c r="C19" s="32">
        <v>21031.932000000001</v>
      </c>
      <c r="D19" s="32">
        <v>291625.50710279797</v>
      </c>
      <c r="E19" s="32">
        <v>269917.13757205103</v>
      </c>
      <c r="F19" s="32">
        <v>21708.369530747099</v>
      </c>
      <c r="G19" s="32">
        <v>269917.13757205103</v>
      </c>
      <c r="H19" s="32">
        <v>7.4439200282624296E-2</v>
      </c>
    </row>
    <row r="20" spans="1:8" ht="14.25" x14ac:dyDescent="0.2">
      <c r="A20" s="32">
        <v>19</v>
      </c>
      <c r="B20" s="33">
        <v>33</v>
      </c>
      <c r="C20" s="32">
        <v>49083.88</v>
      </c>
      <c r="D20" s="32">
        <v>576010.85111234395</v>
      </c>
      <c r="E20" s="32">
        <v>460380.07942457899</v>
      </c>
      <c r="F20" s="32">
        <v>115630.77168776499</v>
      </c>
      <c r="G20" s="32">
        <v>460380.07942457899</v>
      </c>
      <c r="H20" s="32">
        <v>0.200744085748504</v>
      </c>
    </row>
    <row r="21" spans="1:8" ht="14.25" x14ac:dyDescent="0.2">
      <c r="A21" s="32">
        <v>20</v>
      </c>
      <c r="B21" s="33">
        <v>34</v>
      </c>
      <c r="C21" s="32">
        <v>56585.09</v>
      </c>
      <c r="D21" s="32">
        <v>277062.61514883902</v>
      </c>
      <c r="E21" s="32">
        <v>199307.50530078501</v>
      </c>
      <c r="F21" s="32">
        <v>77755.109848053893</v>
      </c>
      <c r="G21" s="32">
        <v>199307.50530078501</v>
      </c>
      <c r="H21" s="32">
        <v>0.28064092951076602</v>
      </c>
    </row>
    <row r="22" spans="1:8" ht="14.25" x14ac:dyDescent="0.2">
      <c r="A22" s="32">
        <v>21</v>
      </c>
      <c r="B22" s="33">
        <v>35</v>
      </c>
      <c r="C22" s="32">
        <v>33170.999000000003</v>
      </c>
      <c r="D22" s="32">
        <v>911821.44077876105</v>
      </c>
      <c r="E22" s="32">
        <v>871320.04033362796</v>
      </c>
      <c r="F22" s="32">
        <v>40501.400445132698</v>
      </c>
      <c r="G22" s="32">
        <v>871320.04033362796</v>
      </c>
      <c r="H22" s="32">
        <v>4.4418126876399899E-2</v>
      </c>
    </row>
    <row r="23" spans="1:8" ht="14.25" x14ac:dyDescent="0.2">
      <c r="A23" s="32">
        <v>22</v>
      </c>
      <c r="B23" s="33">
        <v>36</v>
      </c>
      <c r="C23" s="32">
        <v>109977.554</v>
      </c>
      <c r="D23" s="32">
        <v>571970.938269026</v>
      </c>
      <c r="E23" s="32">
        <v>475799.63039069099</v>
      </c>
      <c r="F23" s="32">
        <v>96171.307878335807</v>
      </c>
      <c r="G23" s="32">
        <v>475799.63039069099</v>
      </c>
      <c r="H23" s="32">
        <v>0.16814019986641601</v>
      </c>
    </row>
    <row r="24" spans="1:8" ht="14.25" x14ac:dyDescent="0.2">
      <c r="A24" s="32">
        <v>23</v>
      </c>
      <c r="B24" s="33">
        <v>37</v>
      </c>
      <c r="C24" s="32">
        <v>140988.06599999999</v>
      </c>
      <c r="D24" s="32">
        <v>1240894.3567699101</v>
      </c>
      <c r="E24" s="32">
        <v>1099152.42426257</v>
      </c>
      <c r="F24" s="32">
        <v>141741.93250734001</v>
      </c>
      <c r="G24" s="32">
        <v>1099152.42426257</v>
      </c>
      <c r="H24" s="32">
        <v>0.114225624231461</v>
      </c>
    </row>
    <row r="25" spans="1:8" ht="14.25" x14ac:dyDescent="0.2">
      <c r="A25" s="32">
        <v>24</v>
      </c>
      <c r="B25" s="33">
        <v>38</v>
      </c>
      <c r="C25" s="32">
        <v>159731.41200000001</v>
      </c>
      <c r="D25" s="32">
        <v>803169.14008584095</v>
      </c>
      <c r="E25" s="32">
        <v>766849.89010796498</v>
      </c>
      <c r="F25" s="32">
        <v>36319.249977876098</v>
      </c>
      <c r="G25" s="32">
        <v>766849.89010796498</v>
      </c>
      <c r="H25" s="32">
        <v>4.5219927117710702E-2</v>
      </c>
    </row>
    <row r="26" spans="1:8" ht="14.25" x14ac:dyDescent="0.2">
      <c r="A26" s="32">
        <v>25</v>
      </c>
      <c r="B26" s="33">
        <v>39</v>
      </c>
      <c r="C26" s="32">
        <v>89329.365999999995</v>
      </c>
      <c r="D26" s="32">
        <v>125838.82417922201</v>
      </c>
      <c r="E26" s="32">
        <v>93153.984686549098</v>
      </c>
      <c r="F26" s="32">
        <v>32684.8394926734</v>
      </c>
      <c r="G26" s="32">
        <v>93153.984686549098</v>
      </c>
      <c r="H26" s="32">
        <v>0.25973573502342101</v>
      </c>
    </row>
    <row r="27" spans="1:8" ht="14.25" x14ac:dyDescent="0.2">
      <c r="A27" s="32">
        <v>26</v>
      </c>
      <c r="B27" s="33">
        <v>42</v>
      </c>
      <c r="C27" s="32">
        <v>10464.441000000001</v>
      </c>
      <c r="D27" s="32">
        <v>189753.42869999999</v>
      </c>
      <c r="E27" s="32">
        <v>167960.29680000001</v>
      </c>
      <c r="F27" s="32">
        <v>21793.1319</v>
      </c>
      <c r="G27" s="32">
        <v>167960.29680000001</v>
      </c>
      <c r="H27" s="32">
        <v>0.11484973973490099</v>
      </c>
    </row>
    <row r="28" spans="1:8" ht="14.25" x14ac:dyDescent="0.2">
      <c r="A28" s="32">
        <v>27</v>
      </c>
      <c r="B28" s="33">
        <v>75</v>
      </c>
      <c r="C28" s="32">
        <v>515</v>
      </c>
      <c r="D28" s="32">
        <v>171924.78632478599</v>
      </c>
      <c r="E28" s="32">
        <v>162552.743589744</v>
      </c>
      <c r="F28" s="32">
        <v>9372.0427350427399</v>
      </c>
      <c r="G28" s="32">
        <v>162552.743589744</v>
      </c>
      <c r="H28" s="32">
        <v>5.4512458240534502E-2</v>
      </c>
    </row>
    <row r="29" spans="1:8" ht="14.25" x14ac:dyDescent="0.2">
      <c r="A29" s="32">
        <v>28</v>
      </c>
      <c r="B29" s="33">
        <v>76</v>
      </c>
      <c r="C29" s="32">
        <v>2732</v>
      </c>
      <c r="D29" s="32">
        <v>595510.68694102601</v>
      </c>
      <c r="E29" s="32">
        <v>562287.33272222197</v>
      </c>
      <c r="F29" s="32">
        <v>33223.354218803397</v>
      </c>
      <c r="G29" s="32">
        <v>562287.33272222197</v>
      </c>
      <c r="H29" s="32">
        <v>5.5789685974340197E-2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64048.143862037701</v>
      </c>
      <c r="E30" s="32">
        <v>60703.320701913603</v>
      </c>
      <c r="F30" s="32">
        <v>3344.82316012404</v>
      </c>
      <c r="G30" s="32">
        <v>60703.320701913603</v>
      </c>
      <c r="H30" s="32">
        <v>5.2223576803863803E-2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80</v>
      </c>
      <c r="D32" s="38">
        <v>100788.94</v>
      </c>
      <c r="E32" s="38">
        <v>97389.24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170</v>
      </c>
      <c r="D33" s="38">
        <v>441441.97</v>
      </c>
      <c r="E33" s="38">
        <v>500862.59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133</v>
      </c>
      <c r="D34" s="38">
        <v>387243.57</v>
      </c>
      <c r="E34" s="38">
        <v>396434.27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161</v>
      </c>
      <c r="D35" s="38">
        <v>317431.87</v>
      </c>
      <c r="E35" s="38">
        <v>381060.63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104</v>
      </c>
      <c r="D36" s="38">
        <v>170190.7</v>
      </c>
      <c r="E36" s="38">
        <v>190462.66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65</v>
      </c>
      <c r="D37" s="38">
        <v>90770.98</v>
      </c>
      <c r="E37" s="38">
        <v>78731.87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2015-07-25T03:16:06Z</dcterms:modified>
</cp:coreProperties>
</file>