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<sst xmlns="http://schemas.openxmlformats.org/spreadsheetml/2006/main" count="117" uniqueCount="74">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</sst>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9" sqref="N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39533732.912999995</v>
      </c>
      <c r="F3" s="25">
        <f>RA!I7</f>
        <v>-1459582.3160999999</v>
      </c>
      <c r="G3" s="16">
        <f>SUM(G4:G40)</f>
        <v>40993315.229099996</v>
      </c>
      <c r="H3" s="27">
        <f>RA!J7</f>
        <v>-3.6919921508855098</v>
      </c>
      <c r="I3" s="20">
        <f>SUM(I4:I40)</f>
        <v>39533738.326922983</v>
      </c>
      <c r="J3" s="21">
        <f>SUM(J4:J40)</f>
        <v>40993314.991702773</v>
      </c>
      <c r="K3" s="22">
        <f>E3-I3</f>
        <v>-5.4139229878783226</v>
      </c>
      <c r="L3" s="22">
        <f>G3-J3</f>
        <v>0.23739722371101379</v>
      </c>
    </row>
    <row r="4" spans="1:13" x14ac:dyDescent="0.15">
      <c r="A4" s="44">
        <f>RA!A8</f>
        <v>42215</v>
      </c>
      <c r="B4" s="12">
        <v>12</v>
      </c>
      <c r="C4" s="41" t="s">
        <v>6</v>
      </c>
      <c r="D4" s="41"/>
      <c r="E4" s="15">
        <f>VLOOKUP(C4,RA!B8:D36,3,0)</f>
        <v>1074272.2641</v>
      </c>
      <c r="F4" s="25">
        <f>VLOOKUP(C4,RA!B8:I39,8,0)</f>
        <v>35697.805</v>
      </c>
      <c r="G4" s="16">
        <f t="shared" ref="G4:G40" si="0">E4-F4</f>
        <v>1038574.4591</v>
      </c>
      <c r="H4" s="27">
        <f>RA!J8</f>
        <v>3.3229755801157901</v>
      </c>
      <c r="I4" s="20">
        <f>VLOOKUP(B4,RMS!B:D,3,FALSE)</f>
        <v>1074272.7228085501</v>
      </c>
      <c r="J4" s="21">
        <f>VLOOKUP(B4,RMS!B:E,4,FALSE)</f>
        <v>1038574.47242222</v>
      </c>
      <c r="K4" s="22">
        <f t="shared" ref="K4:K40" si="1">E4-I4</f>
        <v>-0.45870855008251965</v>
      </c>
      <c r="L4" s="22">
        <f t="shared" ref="L4:L40" si="2">G4-J4</f>
        <v>-1.3322220067493618E-2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94732.383499999996</v>
      </c>
      <c r="F5" s="25">
        <f>VLOOKUP(C5,RA!B9:I40,8,0)</f>
        <v>19235.443200000002</v>
      </c>
      <c r="G5" s="16">
        <f t="shared" si="0"/>
        <v>75496.940299999987</v>
      </c>
      <c r="H5" s="27">
        <f>RA!J9</f>
        <v>20.305034550302398</v>
      </c>
      <c r="I5" s="20">
        <f>VLOOKUP(B5,RMS!B:D,3,FALSE)</f>
        <v>94732.410480962106</v>
      </c>
      <c r="J5" s="21">
        <f>VLOOKUP(B5,RMS!B:E,4,FALSE)</f>
        <v>75496.921245654594</v>
      </c>
      <c r="K5" s="22">
        <f t="shared" si="1"/>
        <v>-2.6980962109519169E-2</v>
      </c>
      <c r="L5" s="22">
        <f t="shared" si="2"/>
        <v>1.9054345393669792E-2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168630.28109999999</v>
      </c>
      <c r="F6" s="25">
        <f>VLOOKUP(C6,RA!B10:I41,8,0)</f>
        <v>48389.553800000002</v>
      </c>
      <c r="G6" s="16">
        <f t="shared" si="0"/>
        <v>120240.7273</v>
      </c>
      <c r="H6" s="27">
        <f>RA!J10</f>
        <v>28.695649135106599</v>
      </c>
      <c r="I6" s="20">
        <f>VLOOKUP(B6,RMS!B:D,3,FALSE)</f>
        <v>168632.755895726</v>
      </c>
      <c r="J6" s="21">
        <f>VLOOKUP(B6,RMS!B:E,4,FALSE)</f>
        <v>120240.727438462</v>
      </c>
      <c r="K6" s="22">
        <f>E6-I6</f>
        <v>-2.4747957260115072</v>
      </c>
      <c r="L6" s="22">
        <f t="shared" si="2"/>
        <v>-1.3846199726685882E-4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53724.341899999999</v>
      </c>
      <c r="F7" s="25">
        <f>VLOOKUP(C7,RA!B11:I42,8,0)</f>
        <v>5504.5083000000004</v>
      </c>
      <c r="G7" s="16">
        <f t="shared" si="0"/>
        <v>48219.833599999998</v>
      </c>
      <c r="H7" s="27">
        <f>RA!J11</f>
        <v>10.245836626990901</v>
      </c>
      <c r="I7" s="20">
        <f>VLOOKUP(B7,RMS!B:D,3,FALSE)</f>
        <v>53724.385045299103</v>
      </c>
      <c r="J7" s="21">
        <f>VLOOKUP(B7,RMS!B:E,4,FALSE)</f>
        <v>48219.834155555604</v>
      </c>
      <c r="K7" s="22">
        <f t="shared" si="1"/>
        <v>-4.3145299103343859E-2</v>
      </c>
      <c r="L7" s="22">
        <f t="shared" si="2"/>
        <v>-5.5555560538778082E-4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282488.1017</v>
      </c>
      <c r="F8" s="25">
        <f>VLOOKUP(C8,RA!B12:I43,8,0)</f>
        <v>-34673.831400000003</v>
      </c>
      <c r="G8" s="16">
        <f t="shared" si="0"/>
        <v>317161.93310000002</v>
      </c>
      <c r="H8" s="27">
        <f>RA!J12</f>
        <v>-12.274439592795099</v>
      </c>
      <c r="I8" s="20">
        <f>VLOOKUP(B8,RMS!B:D,3,FALSE)</f>
        <v>282488.11780854699</v>
      </c>
      <c r="J8" s="21">
        <f>VLOOKUP(B8,RMS!B:E,4,FALSE)</f>
        <v>317161.93277264998</v>
      </c>
      <c r="K8" s="22">
        <f t="shared" si="1"/>
        <v>-1.6108546988107264E-2</v>
      </c>
      <c r="L8" s="22">
        <f t="shared" si="2"/>
        <v>3.2735004788264632E-4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868191.63359999994</v>
      </c>
      <c r="F9" s="25">
        <f>VLOOKUP(C9,RA!B13:I44,8,0)</f>
        <v>-193253.81479999999</v>
      </c>
      <c r="G9" s="16">
        <f t="shared" si="0"/>
        <v>1061445.4483999999</v>
      </c>
      <c r="H9" s="27">
        <f>RA!J13</f>
        <v>-22.2593500467936</v>
      </c>
      <c r="I9" s="20">
        <f>VLOOKUP(B9,RMS!B:D,3,FALSE)</f>
        <v>868191.595773504</v>
      </c>
      <c r="J9" s="21">
        <f>VLOOKUP(B9,RMS!B:E,4,FALSE)</f>
        <v>1061445.4463752101</v>
      </c>
      <c r="K9" s="22">
        <f t="shared" si="1"/>
        <v>3.7826495943590999E-2</v>
      </c>
      <c r="L9" s="22">
        <f t="shared" si="2"/>
        <v>2.0247898064553738E-3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220592.4957</v>
      </c>
      <c r="F10" s="25">
        <f>VLOOKUP(C10,RA!B14:I45,8,0)</f>
        <v>31140.278300000002</v>
      </c>
      <c r="G10" s="16">
        <f t="shared" si="0"/>
        <v>189452.21739999999</v>
      </c>
      <c r="H10" s="27">
        <f>RA!J14</f>
        <v>14.1166535158793</v>
      </c>
      <c r="I10" s="20">
        <f>VLOOKUP(B10,RMS!B:D,3,FALSE)</f>
        <v>220592.503140171</v>
      </c>
      <c r="J10" s="21">
        <f>VLOOKUP(B10,RMS!B:E,4,FALSE)</f>
        <v>189452.22248803399</v>
      </c>
      <c r="K10" s="22">
        <f t="shared" si="1"/>
        <v>-7.4401710007805377E-3</v>
      </c>
      <c r="L10" s="22">
        <f t="shared" si="2"/>
        <v>-5.0880339986179024E-3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185086.9252</v>
      </c>
      <c r="F11" s="25">
        <f>VLOOKUP(C11,RA!B15:I46,8,0)</f>
        <v>12023.937</v>
      </c>
      <c r="G11" s="16">
        <f t="shared" si="0"/>
        <v>173062.98819999999</v>
      </c>
      <c r="H11" s="27">
        <f>RA!J15</f>
        <v>6.4963729809694799</v>
      </c>
      <c r="I11" s="20">
        <f>VLOOKUP(B11,RMS!B:D,3,FALSE)</f>
        <v>185087.00803076901</v>
      </c>
      <c r="J11" s="21">
        <f>VLOOKUP(B11,RMS!B:E,4,FALSE)</f>
        <v>173062.987769231</v>
      </c>
      <c r="K11" s="22">
        <f t="shared" si="1"/>
        <v>-8.2830769009888172E-2</v>
      </c>
      <c r="L11" s="22">
        <f t="shared" si="2"/>
        <v>4.3076899601146579E-4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1583842.3600999999</v>
      </c>
      <c r="F12" s="25">
        <f>VLOOKUP(C12,RA!B16:I47,8,0)</f>
        <v>-85256.238899999997</v>
      </c>
      <c r="G12" s="16">
        <f t="shared" si="0"/>
        <v>1669098.5989999999</v>
      </c>
      <c r="H12" s="27">
        <f>RA!J16</f>
        <v>-5.3828740187639097</v>
      </c>
      <c r="I12" s="20">
        <f>VLOOKUP(B12,RMS!B:D,3,FALSE)</f>
        <v>1583841.72623248</v>
      </c>
      <c r="J12" s="21">
        <f>VLOOKUP(B12,RMS!B:E,4,FALSE)</f>
        <v>1669098.5994452999</v>
      </c>
      <c r="K12" s="22">
        <f t="shared" si="1"/>
        <v>0.63386751990765333</v>
      </c>
      <c r="L12" s="22">
        <f t="shared" si="2"/>
        <v>-4.453000146895647E-4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2026339.0976</v>
      </c>
      <c r="F13" s="25">
        <f>VLOOKUP(C13,RA!B17:I48,8,0)</f>
        <v>7140.4921999999997</v>
      </c>
      <c r="G13" s="16">
        <f t="shared" si="0"/>
        <v>2019198.6054</v>
      </c>
      <c r="H13" s="27">
        <f>RA!J17</f>
        <v>0.35238387338314803</v>
      </c>
      <c r="I13" s="20">
        <f>VLOOKUP(B13,RMS!B:D,3,FALSE)</f>
        <v>2026339.27621453</v>
      </c>
      <c r="J13" s="21">
        <f>VLOOKUP(B13,RMS!B:E,4,FALSE)</f>
        <v>2019198.6040435899</v>
      </c>
      <c r="K13" s="22">
        <f t="shared" si="1"/>
        <v>-0.17861453001387417</v>
      </c>
      <c r="L13" s="22">
        <f t="shared" si="2"/>
        <v>1.3564100954681635E-3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2031006.9040999999</v>
      </c>
      <c r="F14" s="25">
        <f>VLOOKUP(C14,RA!B18:I49,8,0)</f>
        <v>49558.635499999997</v>
      </c>
      <c r="G14" s="16">
        <f t="shared" si="0"/>
        <v>1981448.2685999998</v>
      </c>
      <c r="H14" s="27">
        <f>RA!J18</f>
        <v>2.44010177414739</v>
      </c>
      <c r="I14" s="20">
        <f>VLOOKUP(B14,RMS!B:D,3,FALSE)</f>
        <v>2031007.9012448201</v>
      </c>
      <c r="J14" s="21">
        <f>VLOOKUP(B14,RMS!B:E,4,FALSE)</f>
        <v>1981448.2607806099</v>
      </c>
      <c r="K14" s="22">
        <f t="shared" si="1"/>
        <v>-0.99714482016861439</v>
      </c>
      <c r="L14" s="22">
        <f t="shared" si="2"/>
        <v>7.8193899244070053E-3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2215180.7623999999</v>
      </c>
      <c r="F15" s="25">
        <f>VLOOKUP(C15,RA!B19:I50,8,0)</f>
        <v>-490540.07049999997</v>
      </c>
      <c r="G15" s="16">
        <f t="shared" si="0"/>
        <v>2705720.8328999998</v>
      </c>
      <c r="H15" s="27">
        <f>RA!J19</f>
        <v>-22.144471405057399</v>
      </c>
      <c r="I15" s="20">
        <f>VLOOKUP(B15,RMS!B:D,3,FALSE)</f>
        <v>2215180.8582769199</v>
      </c>
      <c r="J15" s="21">
        <f>VLOOKUP(B15,RMS!B:E,4,FALSE)</f>
        <v>2705720.8317136802</v>
      </c>
      <c r="K15" s="22">
        <f t="shared" si="1"/>
        <v>-9.5876920036971569E-2</v>
      </c>
      <c r="L15" s="22">
        <f t="shared" si="2"/>
        <v>1.1863196268677711E-3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2356623.7055000002</v>
      </c>
      <c r="F16" s="25">
        <f>VLOOKUP(C16,RA!B20:I51,8,0)</f>
        <v>-62941.349600000001</v>
      </c>
      <c r="G16" s="16">
        <f t="shared" si="0"/>
        <v>2419565.0551</v>
      </c>
      <c r="H16" s="27">
        <f>RA!J20</f>
        <v>-2.6708273133765301</v>
      </c>
      <c r="I16" s="20">
        <f>VLOOKUP(B16,RMS!B:D,3,FALSE)</f>
        <v>2356623.5392999998</v>
      </c>
      <c r="J16" s="21">
        <f>VLOOKUP(B16,RMS!B:E,4,FALSE)</f>
        <v>2419565.0551</v>
      </c>
      <c r="K16" s="22">
        <f t="shared" si="1"/>
        <v>0.16620000032708049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472482.07400000002</v>
      </c>
      <c r="F17" s="25">
        <f>VLOOKUP(C17,RA!B21:I52,8,0)</f>
        <v>28566.505099999998</v>
      </c>
      <c r="G17" s="16">
        <f t="shared" si="0"/>
        <v>443915.56890000001</v>
      </c>
      <c r="H17" s="27">
        <f>RA!J21</f>
        <v>6.0460505640262703</v>
      </c>
      <c r="I17" s="20">
        <f>VLOOKUP(B17,RMS!B:D,3,FALSE)</f>
        <v>472481.21344970103</v>
      </c>
      <c r="J17" s="21">
        <f>VLOOKUP(B17,RMS!B:E,4,FALSE)</f>
        <v>443915.568812276</v>
      </c>
      <c r="K17" s="22">
        <f t="shared" si="1"/>
        <v>0.86055029899580404</v>
      </c>
      <c r="L17" s="22">
        <f t="shared" si="2"/>
        <v>8.7724009063094854E-5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1490980.6647999999</v>
      </c>
      <c r="F18" s="25">
        <f>VLOOKUP(C18,RA!B22:I53,8,0)</f>
        <v>161811.6931</v>
      </c>
      <c r="G18" s="16">
        <f t="shared" si="0"/>
        <v>1329168.9716999999</v>
      </c>
      <c r="H18" s="27">
        <f>RA!J22</f>
        <v>10.8527023133265</v>
      </c>
      <c r="I18" s="20">
        <f>VLOOKUP(B18,RMS!B:D,3,FALSE)</f>
        <v>1490981.432</v>
      </c>
      <c r="J18" s="21">
        <f>VLOOKUP(B18,RMS!B:E,4,FALSE)</f>
        <v>1329168.9735000001</v>
      </c>
      <c r="K18" s="22">
        <f t="shared" si="1"/>
        <v>-0.76720000011846423</v>
      </c>
      <c r="L18" s="22">
        <f t="shared" si="2"/>
        <v>-1.8000002019107342E-3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3855789.7248</v>
      </c>
      <c r="F19" s="25">
        <f>VLOOKUP(C19,RA!B23:I54,8,0)</f>
        <v>160795.52609999999</v>
      </c>
      <c r="G19" s="16">
        <f t="shared" si="0"/>
        <v>3694994.1987000001</v>
      </c>
      <c r="H19" s="27">
        <f>RA!J23</f>
        <v>4.1702358680449203</v>
      </c>
      <c r="I19" s="20">
        <f>VLOOKUP(B19,RMS!B:D,3,FALSE)</f>
        <v>3855790.8606683798</v>
      </c>
      <c r="J19" s="21">
        <f>VLOOKUP(B19,RMS!B:E,4,FALSE)</f>
        <v>3694994.22643932</v>
      </c>
      <c r="K19" s="22">
        <f t="shared" si="1"/>
        <v>-1.1358683798462152</v>
      </c>
      <c r="L19" s="22">
        <f t="shared" si="2"/>
        <v>-2.7739319950342178E-2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325771.76659999997</v>
      </c>
      <c r="F20" s="25">
        <f>VLOOKUP(C20,RA!B24:I55,8,0)</f>
        <v>43062.549400000004</v>
      </c>
      <c r="G20" s="16">
        <f t="shared" si="0"/>
        <v>282709.21719999996</v>
      </c>
      <c r="H20" s="27">
        <f>RA!J24</f>
        <v>13.218625373657501</v>
      </c>
      <c r="I20" s="20">
        <f>VLOOKUP(B20,RMS!B:D,3,FALSE)</f>
        <v>325771.84964814299</v>
      </c>
      <c r="J20" s="21">
        <f>VLOOKUP(B20,RMS!B:E,4,FALSE)</f>
        <v>282709.21714900603</v>
      </c>
      <c r="K20" s="22">
        <f t="shared" si="1"/>
        <v>-8.3048143016640097E-2</v>
      </c>
      <c r="L20" s="22">
        <f t="shared" si="2"/>
        <v>5.0993927288800478E-5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310903.09840000002</v>
      </c>
      <c r="F21" s="25">
        <f>VLOOKUP(C21,RA!B25:I56,8,0)</f>
        <v>21560.866300000002</v>
      </c>
      <c r="G21" s="16">
        <f t="shared" si="0"/>
        <v>289342.23210000002</v>
      </c>
      <c r="H21" s="27">
        <f>RA!J25</f>
        <v>6.9349152230899698</v>
      </c>
      <c r="I21" s="20">
        <f>VLOOKUP(B21,RMS!B:D,3,FALSE)</f>
        <v>310903.10044491303</v>
      </c>
      <c r="J21" s="21">
        <f>VLOOKUP(B21,RMS!B:E,4,FALSE)</f>
        <v>289342.22450322798</v>
      </c>
      <c r="K21" s="22">
        <f t="shared" si="1"/>
        <v>-2.0449130097404122E-3</v>
      </c>
      <c r="L21" s="22">
        <f t="shared" si="2"/>
        <v>7.5967720476910472E-3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974121.83620000002</v>
      </c>
      <c r="F22" s="25">
        <f>VLOOKUP(C22,RA!B26:I57,8,0)</f>
        <v>108730.7957</v>
      </c>
      <c r="G22" s="16">
        <f t="shared" si="0"/>
        <v>865391.0405</v>
      </c>
      <c r="H22" s="27">
        <f>RA!J26</f>
        <v>11.1619298181584</v>
      </c>
      <c r="I22" s="20">
        <f>VLOOKUP(B22,RMS!B:D,3,FALSE)</f>
        <v>974121.53993852204</v>
      </c>
      <c r="J22" s="21">
        <f>VLOOKUP(B22,RMS!B:E,4,FALSE)</f>
        <v>865391.03022395703</v>
      </c>
      <c r="K22" s="22">
        <f t="shared" si="1"/>
        <v>0.29626147798262537</v>
      </c>
      <c r="L22" s="22">
        <f t="shared" si="2"/>
        <v>1.0276042972691357E-2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247014.4528</v>
      </c>
      <c r="F23" s="25">
        <f>VLOOKUP(C23,RA!B27:I58,8,0)</f>
        <v>67189.218699999998</v>
      </c>
      <c r="G23" s="16">
        <f t="shared" si="0"/>
        <v>179825.2341</v>
      </c>
      <c r="H23" s="27">
        <f>RA!J27</f>
        <v>27.2005212401078</v>
      </c>
      <c r="I23" s="20">
        <f>VLOOKUP(B23,RMS!B:D,3,FALSE)</f>
        <v>247014.35097304301</v>
      </c>
      <c r="J23" s="21">
        <f>VLOOKUP(B23,RMS!B:E,4,FALSE)</f>
        <v>179825.237814072</v>
      </c>
      <c r="K23" s="22">
        <f t="shared" si="1"/>
        <v>0.10182695699040778</v>
      </c>
      <c r="L23" s="22">
        <f t="shared" si="2"/>
        <v>-3.7140719941817224E-3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1093758.4165000001</v>
      </c>
      <c r="F24" s="25">
        <f>VLOOKUP(C24,RA!B28:I59,8,0)</f>
        <v>-1813.7202</v>
      </c>
      <c r="G24" s="16">
        <f t="shared" si="0"/>
        <v>1095572.1367000001</v>
      </c>
      <c r="H24" s="27">
        <f>RA!J28</f>
        <v>-0.16582457082285701</v>
      </c>
      <c r="I24" s="20">
        <f>VLOOKUP(B24,RMS!B:D,3,FALSE)</f>
        <v>1093758.41584248</v>
      </c>
      <c r="J24" s="21">
        <f>VLOOKUP(B24,RMS!B:E,4,FALSE)</f>
        <v>1095572.14033274</v>
      </c>
      <c r="K24" s="22">
        <f t="shared" si="1"/>
        <v>6.5752002410590649E-4</v>
      </c>
      <c r="L24" s="22">
        <f t="shared" si="2"/>
        <v>-3.6327398847788572E-3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755289.41299999994</v>
      </c>
      <c r="F25" s="25">
        <f>VLOOKUP(C25,RA!B29:I60,8,0)</f>
        <v>102274.72259999999</v>
      </c>
      <c r="G25" s="16">
        <f t="shared" si="0"/>
        <v>653014.69039999996</v>
      </c>
      <c r="H25" s="27">
        <f>RA!J29</f>
        <v>13.5411301733684</v>
      </c>
      <c r="I25" s="20">
        <f>VLOOKUP(B25,RMS!B:D,3,FALSE)</f>
        <v>755289.41632566403</v>
      </c>
      <c r="J25" s="21">
        <f>VLOOKUP(B25,RMS!B:E,4,FALSE)</f>
        <v>653014.68168071995</v>
      </c>
      <c r="K25" s="22">
        <f t="shared" si="1"/>
        <v>-3.3256640890613198E-3</v>
      </c>
      <c r="L25" s="22">
        <f t="shared" si="2"/>
        <v>8.7192800128832459E-3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1730252.3787</v>
      </c>
      <c r="F26" s="25">
        <f>VLOOKUP(C26,RA!B30:I61,8,0)</f>
        <v>126115.32640000001</v>
      </c>
      <c r="G26" s="16">
        <f t="shared" si="0"/>
        <v>1604137.0523000001</v>
      </c>
      <c r="H26" s="27">
        <f>RA!J30</f>
        <v>7.2888399376023401</v>
      </c>
      <c r="I26" s="20">
        <f>VLOOKUP(B26,RMS!B:D,3,FALSE)</f>
        <v>1730252.4093531</v>
      </c>
      <c r="J26" s="21">
        <f>VLOOKUP(B26,RMS!B:E,4,FALSE)</f>
        <v>1604137.0661244399</v>
      </c>
      <c r="K26" s="22">
        <f t="shared" si="1"/>
        <v>-3.0653099995106459E-2</v>
      </c>
      <c r="L26" s="22">
        <f t="shared" si="2"/>
        <v>-1.3824439840391278E-2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3783266.4940999998</v>
      </c>
      <c r="F27" s="25">
        <f>VLOOKUP(C27,RA!B31:I62,8,0)</f>
        <v>-147845.234</v>
      </c>
      <c r="G27" s="16">
        <f t="shared" si="0"/>
        <v>3931111.7280999999</v>
      </c>
      <c r="H27" s="27">
        <f>RA!J31</f>
        <v>-3.9078725812882702</v>
      </c>
      <c r="I27" s="20">
        <f>VLOOKUP(B27,RMS!B:D,3,FALSE)</f>
        <v>3783267.6232778798</v>
      </c>
      <c r="J27" s="21">
        <f>VLOOKUP(B27,RMS!B:E,4,FALSE)</f>
        <v>3931111.47620619</v>
      </c>
      <c r="K27" s="22">
        <f t="shared" si="1"/>
        <v>-1.1291778800077736</v>
      </c>
      <c r="L27" s="22">
        <f t="shared" si="2"/>
        <v>0.25189380999654531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120975.08990000001</v>
      </c>
      <c r="F28" s="25">
        <f>VLOOKUP(C28,RA!B32:I63,8,0)</f>
        <v>31229.410400000001</v>
      </c>
      <c r="G28" s="16">
        <f t="shared" si="0"/>
        <v>89745.679499999998</v>
      </c>
      <c r="H28" s="27">
        <f>RA!J32</f>
        <v>25.814744527831898</v>
      </c>
      <c r="I28" s="20">
        <f>VLOOKUP(B28,RMS!B:D,3,FALSE)</f>
        <v>120975.08051754</v>
      </c>
      <c r="J28" s="21">
        <f>VLOOKUP(B28,RMS!B:E,4,FALSE)</f>
        <v>89745.6774545066</v>
      </c>
      <c r="K28" s="22">
        <f t="shared" si="1"/>
        <v>9.3824600044172257E-3</v>
      </c>
      <c r="L28" s="22">
        <f t="shared" si="2"/>
        <v>2.0454933983273804E-3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201443.96040000001</v>
      </c>
      <c r="F30" s="25">
        <f>VLOOKUP(C30,RA!B34:I66,8,0)</f>
        <v>16532.9499</v>
      </c>
      <c r="G30" s="16">
        <f t="shared" si="0"/>
        <v>184911.0105</v>
      </c>
      <c r="H30" s="27">
        <f>RA!J34</f>
        <v>0</v>
      </c>
      <c r="I30" s="20">
        <f>VLOOKUP(B30,RMS!B:D,3,FALSE)</f>
        <v>201443.95850000001</v>
      </c>
      <c r="J30" s="21">
        <f>VLOOKUP(B30,RMS!B:E,4,FALSE)</f>
        <v>184911.00690000001</v>
      </c>
      <c r="K30" s="22">
        <f t="shared" si="1"/>
        <v>1.9000000029336661E-3</v>
      </c>
      <c r="L30" s="22">
        <f t="shared" si="2"/>
        <v>3.599999996367842E-3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139285.57999999999</v>
      </c>
      <c r="F31" s="25">
        <f>VLOOKUP(C31,RA!B35:I67,8,0)</f>
        <v>-294.08999999999997</v>
      </c>
      <c r="G31" s="16">
        <f t="shared" si="0"/>
        <v>139579.66999999998</v>
      </c>
      <c r="H31" s="27">
        <f>RA!J35</f>
        <v>8.2072204434281009</v>
      </c>
      <c r="I31" s="20">
        <f>VLOOKUP(B31,RMS!B:D,3,FALSE)</f>
        <v>139285.57999999999</v>
      </c>
      <c r="J31" s="21">
        <f>VLOOKUP(B31,RMS!B:E,4,FALSE)</f>
        <v>139579.67000000001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2631635.4</v>
      </c>
      <c r="F32" s="25">
        <f>VLOOKUP(C32,RA!B34:I67,8,0)</f>
        <v>-464556.61</v>
      </c>
      <c r="G32" s="16">
        <f t="shared" si="0"/>
        <v>3096192.01</v>
      </c>
      <c r="H32" s="27">
        <f>RA!J35</f>
        <v>8.2072204434281009</v>
      </c>
      <c r="I32" s="20">
        <f>VLOOKUP(B32,RMS!B:D,3,FALSE)</f>
        <v>2631635.4</v>
      </c>
      <c r="J32" s="21">
        <f>VLOOKUP(B32,RMS!B:E,4,FALSE)</f>
        <v>3096192.01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3244101.14</v>
      </c>
      <c r="F33" s="25">
        <f>VLOOKUP(C33,RA!B34:I68,8,0)</f>
        <v>-370063.21</v>
      </c>
      <c r="G33" s="16">
        <f t="shared" si="0"/>
        <v>3614164.35</v>
      </c>
      <c r="H33" s="27">
        <f>RA!J34</f>
        <v>0</v>
      </c>
      <c r="I33" s="20">
        <f>VLOOKUP(B33,RMS!B:D,3,FALSE)</f>
        <v>3244101.14</v>
      </c>
      <c r="J33" s="21">
        <f>VLOOKUP(B33,RMS!B:E,4,FALSE)</f>
        <v>3614164.35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2387846</v>
      </c>
      <c r="F34" s="25">
        <f>VLOOKUP(C34,RA!B35:I69,8,0)</f>
        <v>-549297.32999999996</v>
      </c>
      <c r="G34" s="16">
        <f t="shared" si="0"/>
        <v>2937143.33</v>
      </c>
      <c r="H34" s="27">
        <f>RA!J35</f>
        <v>8.2072204434281009</v>
      </c>
      <c r="I34" s="20">
        <f>VLOOKUP(B34,RMS!B:D,3,FALSE)</f>
        <v>2387846</v>
      </c>
      <c r="J34" s="21">
        <f>VLOOKUP(B34,RMS!B:E,4,FALSE)</f>
        <v>2937143.33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6.6</v>
      </c>
      <c r="F35" s="25">
        <f>VLOOKUP(C35,RA!B36:I70,8,0)</f>
        <v>6.08</v>
      </c>
      <c r="G35" s="16">
        <f t="shared" si="0"/>
        <v>0.51999999999999957</v>
      </c>
      <c r="H35" s="27">
        <f>RA!J36</f>
        <v>-0.21114174202383301</v>
      </c>
      <c r="I35" s="20">
        <f>VLOOKUP(B35,RMS!B:D,3,FALSE)</f>
        <v>6.6</v>
      </c>
      <c r="J35" s="21">
        <f>VLOOKUP(B35,RMS!B:E,4,FALSE)</f>
        <v>0.52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323854.70209999999</v>
      </c>
      <c r="F36" s="25">
        <f>VLOOKUP(C36,RA!B8:I70,8,0)</f>
        <v>16705.883099999999</v>
      </c>
      <c r="G36" s="16">
        <f t="shared" si="0"/>
        <v>307148.81900000002</v>
      </c>
      <c r="H36" s="27">
        <f>RA!J36</f>
        <v>-0.21114174202383301</v>
      </c>
      <c r="I36" s="20">
        <f>VLOOKUP(B36,RMS!B:D,3,FALSE)</f>
        <v>323854.70085470099</v>
      </c>
      <c r="J36" s="21">
        <f>VLOOKUP(B36,RMS!B:E,4,FALSE)</f>
        <v>307148.82051282102</v>
      </c>
      <c r="K36" s="22">
        <f t="shared" si="1"/>
        <v>1.2452990049496293E-3</v>
      </c>
      <c r="L36" s="22">
        <f t="shared" si="2"/>
        <v>-1.5128210070542991E-3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652109.08640000003</v>
      </c>
      <c r="F37" s="25">
        <f>VLOOKUP(C37,RA!B8:I71,8,0)</f>
        <v>10522.084000000001</v>
      </c>
      <c r="G37" s="16">
        <f t="shared" si="0"/>
        <v>641587.0024</v>
      </c>
      <c r="H37" s="27">
        <f>RA!J37</f>
        <v>-17.652772492724502</v>
      </c>
      <c r="I37" s="20">
        <f>VLOOKUP(B37,RMS!B:D,3,FALSE)</f>
        <v>652109.07718205103</v>
      </c>
      <c r="J37" s="21">
        <f>VLOOKUP(B37,RMS!B:E,4,FALSE)</f>
        <v>641587.00978632504</v>
      </c>
      <c r="K37" s="22">
        <f t="shared" si="1"/>
        <v>9.2179490020498633E-3</v>
      </c>
      <c r="L37" s="22">
        <f t="shared" si="2"/>
        <v>-7.3863250436261296E-3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1236682.46</v>
      </c>
      <c r="F38" s="25">
        <f>VLOOKUP(C38,RA!B9:I72,8,0)</f>
        <v>-213396.73</v>
      </c>
      <c r="G38" s="16">
        <f t="shared" si="0"/>
        <v>1450079.19</v>
      </c>
      <c r="H38" s="27">
        <f>RA!J38</f>
        <v>-11.407264879540699</v>
      </c>
      <c r="I38" s="20">
        <f>VLOOKUP(B38,RMS!B:D,3,FALSE)</f>
        <v>1236682.46</v>
      </c>
      <c r="J38" s="21">
        <f>VLOOKUP(B38,RMS!B:E,4,FALSE)</f>
        <v>1450079.19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361474.44</v>
      </c>
      <c r="F39" s="25">
        <f>VLOOKUP(C39,RA!B10:I73,8,0)</f>
        <v>46976.43</v>
      </c>
      <c r="G39" s="16">
        <f t="shared" si="0"/>
        <v>314498.01</v>
      </c>
      <c r="H39" s="27">
        <f>RA!J39</f>
        <v>-23.003884253842202</v>
      </c>
      <c r="I39" s="20">
        <f>VLOOKUP(B39,RMS!B:D,3,FALSE)</f>
        <v>361474.44</v>
      </c>
      <c r="J39" s="21">
        <f>VLOOKUP(B39,RMS!B:E,4,FALSE)</f>
        <v>314498.01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33976.877800000002</v>
      </c>
      <c r="F40" s="25">
        <f>VLOOKUP(C40,RA!B8:I74,8,0)</f>
        <v>3579.2192</v>
      </c>
      <c r="G40" s="16">
        <f t="shared" si="0"/>
        <v>30397.658600000002</v>
      </c>
      <c r="H40" s="27">
        <f>RA!J40</f>
        <v>92.121212121212096</v>
      </c>
      <c r="I40" s="20">
        <f>VLOOKUP(B40,RMS!B:D,3,FALSE)</f>
        <v>33976.877694576797</v>
      </c>
      <c r="J40" s="21">
        <f>VLOOKUP(B40,RMS!B:E,4,FALSE)</f>
        <v>30397.658512971801</v>
      </c>
      <c r="K40" s="22">
        <f t="shared" si="1"/>
        <v>1.0542320524109527E-4</v>
      </c>
      <c r="L40" s="22">
        <f t="shared" si="2"/>
        <v>8.7028201960492879E-5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39533732.913000003</v>
      </c>
      <c r="E7" s="68">
        <v>17971511.403299998</v>
      </c>
      <c r="F7" s="69">
        <v>219.98001184107801</v>
      </c>
      <c r="G7" s="68">
        <v>16567046.1107</v>
      </c>
      <c r="H7" s="69">
        <v>138.628737125725</v>
      </c>
      <c r="I7" s="68">
        <v>-1459582.3160999999</v>
      </c>
      <c r="J7" s="69">
        <v>-3.6919921508855098</v>
      </c>
      <c r="K7" s="68">
        <v>1715615.5955999999</v>
      </c>
      <c r="L7" s="69">
        <v>10.355591359717099</v>
      </c>
      <c r="M7" s="69">
        <v>-1.85076302631158</v>
      </c>
      <c r="N7" s="68">
        <v>561073017.09420002</v>
      </c>
      <c r="O7" s="68">
        <v>4718773259.9032001</v>
      </c>
      <c r="P7" s="68">
        <v>1238474</v>
      </c>
      <c r="Q7" s="68">
        <v>920002</v>
      </c>
      <c r="R7" s="69">
        <v>34.616446485985897</v>
      </c>
      <c r="S7" s="68">
        <v>31.9213264977706</v>
      </c>
      <c r="T7" s="68">
        <v>17.314026370268799</v>
      </c>
      <c r="U7" s="70">
        <v>45.760316785463303</v>
      </c>
      <c r="V7" s="58"/>
      <c r="W7" s="58"/>
    </row>
    <row r="8" spans="1:23" ht="14.25" thickBot="1" x14ac:dyDescent="0.2">
      <c r="A8" s="55">
        <v>42215</v>
      </c>
      <c r="B8" s="45" t="s">
        <v>6</v>
      </c>
      <c r="C8" s="46"/>
      <c r="D8" s="71">
        <v>1074272.2641</v>
      </c>
      <c r="E8" s="71">
        <v>610343.98739999998</v>
      </c>
      <c r="F8" s="72">
        <v>176.01095222978799</v>
      </c>
      <c r="G8" s="71">
        <v>513125.67800000001</v>
      </c>
      <c r="H8" s="72">
        <v>109.35850809243701</v>
      </c>
      <c r="I8" s="71">
        <v>35697.805</v>
      </c>
      <c r="J8" s="72">
        <v>3.3229755801157901</v>
      </c>
      <c r="K8" s="71">
        <v>145506.31510000001</v>
      </c>
      <c r="L8" s="72">
        <v>28.356857070014001</v>
      </c>
      <c r="M8" s="72">
        <v>-0.75466490938577802</v>
      </c>
      <c r="N8" s="71">
        <v>18894886.4465</v>
      </c>
      <c r="O8" s="71">
        <v>170047048.7577</v>
      </c>
      <c r="P8" s="71">
        <v>45321</v>
      </c>
      <c r="Q8" s="71">
        <v>26550</v>
      </c>
      <c r="R8" s="72">
        <v>70.700564971751405</v>
      </c>
      <c r="S8" s="71">
        <v>23.703631078308099</v>
      </c>
      <c r="T8" s="71">
        <v>18.9098798418079</v>
      </c>
      <c r="U8" s="73">
        <v>20.223699992053401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94732.383499999996</v>
      </c>
      <c r="E9" s="71">
        <v>105399.6035</v>
      </c>
      <c r="F9" s="72">
        <v>89.879259839910105</v>
      </c>
      <c r="G9" s="71">
        <v>86022.215299999996</v>
      </c>
      <c r="H9" s="72">
        <v>10.1254869682483</v>
      </c>
      <c r="I9" s="71">
        <v>19235.443200000002</v>
      </c>
      <c r="J9" s="72">
        <v>20.305034550302398</v>
      </c>
      <c r="K9" s="71">
        <v>20118.276699999999</v>
      </c>
      <c r="L9" s="72">
        <v>23.387303651548699</v>
      </c>
      <c r="M9" s="72">
        <v>-4.3882163127819E-2</v>
      </c>
      <c r="N9" s="71">
        <v>3605815.4002999999</v>
      </c>
      <c r="O9" s="71">
        <v>27163631.463500001</v>
      </c>
      <c r="P9" s="71">
        <v>5724</v>
      </c>
      <c r="Q9" s="71">
        <v>4997</v>
      </c>
      <c r="R9" s="72">
        <v>14.548729237542499</v>
      </c>
      <c r="S9" s="71">
        <v>16.550032058001399</v>
      </c>
      <c r="T9" s="71">
        <v>17.9542307784671</v>
      </c>
      <c r="U9" s="73">
        <v>-8.4845679787478101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168630.28109999999</v>
      </c>
      <c r="E10" s="71">
        <v>174884.12210000001</v>
      </c>
      <c r="F10" s="72">
        <v>96.424008695069503</v>
      </c>
      <c r="G10" s="71">
        <v>147837.30960000001</v>
      </c>
      <c r="H10" s="72">
        <v>14.0647658945222</v>
      </c>
      <c r="I10" s="71">
        <v>48389.553800000002</v>
      </c>
      <c r="J10" s="72">
        <v>28.695649135106599</v>
      </c>
      <c r="K10" s="71">
        <v>41626.310299999997</v>
      </c>
      <c r="L10" s="72">
        <v>28.1568370072665</v>
      </c>
      <c r="M10" s="72">
        <v>0.162475209819401</v>
      </c>
      <c r="N10" s="71">
        <v>5318587.1804</v>
      </c>
      <c r="O10" s="71">
        <v>44299280.6228</v>
      </c>
      <c r="P10" s="71">
        <v>107493</v>
      </c>
      <c r="Q10" s="71">
        <v>87942</v>
      </c>
      <c r="R10" s="72">
        <v>22.231698164699502</v>
      </c>
      <c r="S10" s="71">
        <v>1.5687559292233</v>
      </c>
      <c r="T10" s="71">
        <v>1.61936513497532</v>
      </c>
      <c r="U10" s="73">
        <v>-3.22607263560008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53724.341899999999</v>
      </c>
      <c r="E11" s="71">
        <v>73654.998999999996</v>
      </c>
      <c r="F11" s="72">
        <v>72.940523561747696</v>
      </c>
      <c r="G11" s="71">
        <v>43658.027199999997</v>
      </c>
      <c r="H11" s="72">
        <v>23.057190958000898</v>
      </c>
      <c r="I11" s="71">
        <v>5504.5083000000004</v>
      </c>
      <c r="J11" s="72">
        <v>10.245836626990901</v>
      </c>
      <c r="K11" s="71">
        <v>9521.7721000000001</v>
      </c>
      <c r="L11" s="72">
        <v>21.809900058883098</v>
      </c>
      <c r="M11" s="72">
        <v>-0.42190295648852999</v>
      </c>
      <c r="N11" s="71">
        <v>1590907.3640999999</v>
      </c>
      <c r="O11" s="71">
        <v>14486710.638800001</v>
      </c>
      <c r="P11" s="71">
        <v>3787</v>
      </c>
      <c r="Q11" s="71">
        <v>2614</v>
      </c>
      <c r="R11" s="72">
        <v>44.873756694720697</v>
      </c>
      <c r="S11" s="71">
        <v>14.1865175336678</v>
      </c>
      <c r="T11" s="71">
        <v>15.6125837796481</v>
      </c>
      <c r="U11" s="73">
        <v>-10.0522643601283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282488.1017</v>
      </c>
      <c r="E12" s="71">
        <v>174225.62289999999</v>
      </c>
      <c r="F12" s="72">
        <v>162.13924048481601</v>
      </c>
      <c r="G12" s="71">
        <v>131128.62890000001</v>
      </c>
      <c r="H12" s="72">
        <v>115.42824329798199</v>
      </c>
      <c r="I12" s="71">
        <v>-34673.831400000003</v>
      </c>
      <c r="J12" s="72">
        <v>-12.274439592795099</v>
      </c>
      <c r="K12" s="71">
        <v>21582.4516</v>
      </c>
      <c r="L12" s="72">
        <v>16.458992808091502</v>
      </c>
      <c r="M12" s="72">
        <v>-2.6065751955630501</v>
      </c>
      <c r="N12" s="71">
        <v>4391095.9505000003</v>
      </c>
      <c r="O12" s="71">
        <v>51068158.132799998</v>
      </c>
      <c r="P12" s="71">
        <v>3145</v>
      </c>
      <c r="Q12" s="71">
        <v>1327</v>
      </c>
      <c r="R12" s="72">
        <v>137.000753579503</v>
      </c>
      <c r="S12" s="71">
        <v>89.821335993640702</v>
      </c>
      <c r="T12" s="71">
        <v>74.223015373021894</v>
      </c>
      <c r="U12" s="73">
        <v>17.365941452622401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868191.63359999994</v>
      </c>
      <c r="E13" s="71">
        <v>288729.89299999998</v>
      </c>
      <c r="F13" s="72">
        <v>300.693365892668</v>
      </c>
      <c r="G13" s="71">
        <v>253736.2782</v>
      </c>
      <c r="H13" s="72">
        <v>242.16298897380099</v>
      </c>
      <c r="I13" s="71">
        <v>-193253.81479999999</v>
      </c>
      <c r="J13" s="72">
        <v>-22.2593500467936</v>
      </c>
      <c r="K13" s="71">
        <v>73744.143400000001</v>
      </c>
      <c r="L13" s="72">
        <v>29.063303018054601</v>
      </c>
      <c r="M13" s="72">
        <v>-3.6205988149019599</v>
      </c>
      <c r="N13" s="71">
        <v>9198576.1821999997</v>
      </c>
      <c r="O13" s="71">
        <v>77467424.909899995</v>
      </c>
      <c r="P13" s="71">
        <v>30592</v>
      </c>
      <c r="Q13" s="71">
        <v>10911</v>
      </c>
      <c r="R13" s="72">
        <v>180.377600586564</v>
      </c>
      <c r="S13" s="71">
        <v>28.379695135983301</v>
      </c>
      <c r="T13" s="71">
        <v>20.670849243882301</v>
      </c>
      <c r="U13" s="73">
        <v>27.163244196822699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220592.4957</v>
      </c>
      <c r="E14" s="71">
        <v>179153.11050000001</v>
      </c>
      <c r="F14" s="72">
        <v>123.130709304654</v>
      </c>
      <c r="G14" s="71">
        <v>135660.2115</v>
      </c>
      <c r="H14" s="72">
        <v>62.6066281785209</v>
      </c>
      <c r="I14" s="71">
        <v>31140.278300000002</v>
      </c>
      <c r="J14" s="72">
        <v>14.1166535158793</v>
      </c>
      <c r="K14" s="71">
        <v>12291.0126</v>
      </c>
      <c r="L14" s="72">
        <v>9.0601455386939307</v>
      </c>
      <c r="M14" s="72">
        <v>1.5335811876069501</v>
      </c>
      <c r="N14" s="71">
        <v>4802743.9627999999</v>
      </c>
      <c r="O14" s="71">
        <v>41122973.336900003</v>
      </c>
      <c r="P14" s="71">
        <v>4165</v>
      </c>
      <c r="Q14" s="71">
        <v>2474</v>
      </c>
      <c r="R14" s="72">
        <v>68.350848827809202</v>
      </c>
      <c r="S14" s="71">
        <v>52.963384321728697</v>
      </c>
      <c r="T14" s="71">
        <v>51.069409094583698</v>
      </c>
      <c r="U14" s="73">
        <v>3.5760086924203698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185086.9252</v>
      </c>
      <c r="E15" s="71">
        <v>132791.16440000001</v>
      </c>
      <c r="F15" s="72">
        <v>139.38195815684901</v>
      </c>
      <c r="G15" s="71">
        <v>85661.899000000005</v>
      </c>
      <c r="H15" s="72">
        <v>116.066801414244</v>
      </c>
      <c r="I15" s="71">
        <v>12023.937</v>
      </c>
      <c r="J15" s="72">
        <v>6.4963729809694799</v>
      </c>
      <c r="K15" s="71">
        <v>23160.251400000001</v>
      </c>
      <c r="L15" s="72">
        <v>27.036817617129898</v>
      </c>
      <c r="M15" s="72">
        <v>-0.48083737122128101</v>
      </c>
      <c r="N15" s="71">
        <v>3575392.2694999999</v>
      </c>
      <c r="O15" s="71">
        <v>31678263.368500002</v>
      </c>
      <c r="P15" s="71">
        <v>9510</v>
      </c>
      <c r="Q15" s="71">
        <v>4289</v>
      </c>
      <c r="R15" s="72">
        <v>121.73000699463699</v>
      </c>
      <c r="S15" s="71">
        <v>19.462347549947399</v>
      </c>
      <c r="T15" s="71">
        <v>20.780022942410799</v>
      </c>
      <c r="U15" s="73">
        <v>-6.7703826020050499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1583842.3600999999</v>
      </c>
      <c r="E16" s="71">
        <v>1061611.5053999999</v>
      </c>
      <c r="F16" s="72">
        <v>149.192275332701</v>
      </c>
      <c r="G16" s="71">
        <v>884139.92020000005</v>
      </c>
      <c r="H16" s="72">
        <v>79.139333482614504</v>
      </c>
      <c r="I16" s="71">
        <v>-85256.238899999997</v>
      </c>
      <c r="J16" s="72">
        <v>-5.3828740187639097</v>
      </c>
      <c r="K16" s="71">
        <v>32808.326099999998</v>
      </c>
      <c r="L16" s="72">
        <v>3.7107617641083901</v>
      </c>
      <c r="M16" s="72">
        <v>-3.5986159318259201</v>
      </c>
      <c r="N16" s="71">
        <v>28734246.351799998</v>
      </c>
      <c r="O16" s="71">
        <v>234171329.6737</v>
      </c>
      <c r="P16" s="71">
        <v>69472</v>
      </c>
      <c r="Q16" s="71">
        <v>54813</v>
      </c>
      <c r="R16" s="72">
        <v>26.743655702114498</v>
      </c>
      <c r="S16" s="71">
        <v>22.798283626497</v>
      </c>
      <c r="T16" s="71">
        <v>15.5376656541331</v>
      </c>
      <c r="U16" s="73">
        <v>31.847213111803299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2026339.0976</v>
      </c>
      <c r="E17" s="71">
        <v>673039.04909999995</v>
      </c>
      <c r="F17" s="72">
        <v>301.07303585277202</v>
      </c>
      <c r="G17" s="71">
        <v>569672.34990000003</v>
      </c>
      <c r="H17" s="72">
        <v>255.70255392519999</v>
      </c>
      <c r="I17" s="71">
        <v>7140.4921999999997</v>
      </c>
      <c r="J17" s="72">
        <v>0.35238387338314803</v>
      </c>
      <c r="K17" s="71">
        <v>52365.047100000003</v>
      </c>
      <c r="L17" s="72">
        <v>9.1921342345634507</v>
      </c>
      <c r="M17" s="72">
        <v>-0.86364010737230901</v>
      </c>
      <c r="N17" s="71">
        <v>19848337.086100001</v>
      </c>
      <c r="O17" s="71">
        <v>225733547.6688</v>
      </c>
      <c r="P17" s="71">
        <v>17960</v>
      </c>
      <c r="Q17" s="71">
        <v>13117</v>
      </c>
      <c r="R17" s="72">
        <v>36.921552184188499</v>
      </c>
      <c r="S17" s="71">
        <v>112.825116792873</v>
      </c>
      <c r="T17" s="71">
        <v>34.779576404665697</v>
      </c>
      <c r="U17" s="73">
        <v>69.173906136064701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2031006.9040999999</v>
      </c>
      <c r="E18" s="71">
        <v>1966022.5427000001</v>
      </c>
      <c r="F18" s="72">
        <v>103.30537214038</v>
      </c>
      <c r="G18" s="71">
        <v>1672235.2012</v>
      </c>
      <c r="H18" s="72">
        <v>21.454619699582</v>
      </c>
      <c r="I18" s="71">
        <v>49558.635499999997</v>
      </c>
      <c r="J18" s="72">
        <v>2.44010177414739</v>
      </c>
      <c r="K18" s="71">
        <v>301189.69089999999</v>
      </c>
      <c r="L18" s="72">
        <v>18.011203847632501</v>
      </c>
      <c r="M18" s="72">
        <v>-0.83545706577170198</v>
      </c>
      <c r="N18" s="71">
        <v>59250837.962499999</v>
      </c>
      <c r="O18" s="71">
        <v>521442913.71579999</v>
      </c>
      <c r="P18" s="71">
        <v>101314</v>
      </c>
      <c r="Q18" s="71">
        <v>82109</v>
      </c>
      <c r="R18" s="72">
        <v>23.389640599690701</v>
      </c>
      <c r="S18" s="71">
        <v>20.046655981404299</v>
      </c>
      <c r="T18" s="71">
        <v>20.082172530416901</v>
      </c>
      <c r="U18" s="73">
        <v>-0.17716944434764501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2215180.7623999999</v>
      </c>
      <c r="E19" s="71">
        <v>555278.37139999995</v>
      </c>
      <c r="F19" s="72">
        <v>398.93157675400897</v>
      </c>
      <c r="G19" s="71">
        <v>601905.06189999997</v>
      </c>
      <c r="H19" s="72">
        <v>268.028266020469</v>
      </c>
      <c r="I19" s="71">
        <v>-490540.07049999997</v>
      </c>
      <c r="J19" s="72">
        <v>-22.144471405057399</v>
      </c>
      <c r="K19" s="71">
        <v>45573.607300000003</v>
      </c>
      <c r="L19" s="72">
        <v>7.5715607302155501</v>
      </c>
      <c r="M19" s="72">
        <v>-11.763687571863599</v>
      </c>
      <c r="N19" s="71">
        <v>16330896.4991</v>
      </c>
      <c r="O19" s="71">
        <v>155893195.47029999</v>
      </c>
      <c r="P19" s="71">
        <v>15567</v>
      </c>
      <c r="Q19" s="71">
        <v>9249</v>
      </c>
      <c r="R19" s="72">
        <v>68.310087577035404</v>
      </c>
      <c r="S19" s="71">
        <v>142.299785597739</v>
      </c>
      <c r="T19" s="71">
        <v>67.127421732079199</v>
      </c>
      <c r="U19" s="73">
        <v>52.826758346749202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2356623.7055000002</v>
      </c>
      <c r="E20" s="71">
        <v>905598.68240000005</v>
      </c>
      <c r="F20" s="72">
        <v>260.22826129279701</v>
      </c>
      <c r="G20" s="71">
        <v>775573.77209999994</v>
      </c>
      <c r="H20" s="72">
        <v>203.85551836275101</v>
      </c>
      <c r="I20" s="71">
        <v>-62941.349600000001</v>
      </c>
      <c r="J20" s="72">
        <v>-2.6708273133765301</v>
      </c>
      <c r="K20" s="71">
        <v>78152.104399999997</v>
      </c>
      <c r="L20" s="72">
        <v>10.076682220492</v>
      </c>
      <c r="M20" s="72">
        <v>-1.8053698628235499</v>
      </c>
      <c r="N20" s="71">
        <v>30564809.894200001</v>
      </c>
      <c r="O20" s="71">
        <v>250878693.419</v>
      </c>
      <c r="P20" s="71">
        <v>62815</v>
      </c>
      <c r="Q20" s="71">
        <v>39412</v>
      </c>
      <c r="R20" s="72">
        <v>59.380391758855197</v>
      </c>
      <c r="S20" s="71">
        <v>37.516894141526699</v>
      </c>
      <c r="T20" s="71">
        <v>20.6552839820359</v>
      </c>
      <c r="U20" s="73">
        <v>44.944045996672699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472482.07400000002</v>
      </c>
      <c r="E21" s="71">
        <v>341878.91489999997</v>
      </c>
      <c r="F21" s="72">
        <v>138.20158348700801</v>
      </c>
      <c r="G21" s="71">
        <v>296901.74770000001</v>
      </c>
      <c r="H21" s="72">
        <v>59.137518610167497</v>
      </c>
      <c r="I21" s="71">
        <v>28566.505099999998</v>
      </c>
      <c r="J21" s="72">
        <v>6.0460505640262703</v>
      </c>
      <c r="K21" s="71">
        <v>47595.3609</v>
      </c>
      <c r="L21" s="72">
        <v>16.0306772421199</v>
      </c>
      <c r="M21" s="72">
        <v>-0.39980484316487203</v>
      </c>
      <c r="N21" s="71">
        <v>11059039.5944</v>
      </c>
      <c r="O21" s="71">
        <v>94752423.957499996</v>
      </c>
      <c r="P21" s="71">
        <v>41668</v>
      </c>
      <c r="Q21" s="71">
        <v>28243</v>
      </c>
      <c r="R21" s="72">
        <v>47.5339022058563</v>
      </c>
      <c r="S21" s="71">
        <v>11.3392069213785</v>
      </c>
      <c r="T21" s="71">
        <v>11.156727397939299</v>
      </c>
      <c r="U21" s="73">
        <v>1.60927942054893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1490980.6647999999</v>
      </c>
      <c r="E22" s="71">
        <v>1422525.0732</v>
      </c>
      <c r="F22" s="72">
        <v>104.812259051857</v>
      </c>
      <c r="G22" s="71">
        <v>1294954.3987</v>
      </c>
      <c r="H22" s="72">
        <v>15.1376964545462</v>
      </c>
      <c r="I22" s="71">
        <v>161811.6931</v>
      </c>
      <c r="J22" s="72">
        <v>10.8527023133265</v>
      </c>
      <c r="K22" s="71">
        <v>104395.93919999999</v>
      </c>
      <c r="L22" s="72">
        <v>8.0617463676560899</v>
      </c>
      <c r="M22" s="72">
        <v>0.54998072089761896</v>
      </c>
      <c r="N22" s="71">
        <v>42140622.241700001</v>
      </c>
      <c r="O22" s="71">
        <v>310624171.91579998</v>
      </c>
      <c r="P22" s="71">
        <v>90073</v>
      </c>
      <c r="Q22" s="71">
        <v>82751</v>
      </c>
      <c r="R22" s="72">
        <v>8.8482314413118797</v>
      </c>
      <c r="S22" s="71">
        <v>16.553025488215098</v>
      </c>
      <c r="T22" s="71">
        <v>16.334972530845601</v>
      </c>
      <c r="U22" s="73">
        <v>1.3172997137278899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3855789.7248</v>
      </c>
      <c r="E23" s="71">
        <v>2825239.0891999998</v>
      </c>
      <c r="F23" s="72">
        <v>136.476581381713</v>
      </c>
      <c r="G23" s="71">
        <v>2272796.4613000001</v>
      </c>
      <c r="H23" s="72">
        <v>69.649583253687197</v>
      </c>
      <c r="I23" s="71">
        <v>160795.52609999999</v>
      </c>
      <c r="J23" s="72">
        <v>4.1702358680449203</v>
      </c>
      <c r="K23" s="71">
        <v>170027.56709999999</v>
      </c>
      <c r="L23" s="72">
        <v>7.4809852089767501</v>
      </c>
      <c r="M23" s="72">
        <v>-5.4297318708150001E-2</v>
      </c>
      <c r="N23" s="71">
        <v>81708689.696500003</v>
      </c>
      <c r="O23" s="71">
        <v>662209530.1573</v>
      </c>
      <c r="P23" s="71">
        <v>110913</v>
      </c>
      <c r="Q23" s="71">
        <v>75562</v>
      </c>
      <c r="R23" s="72">
        <v>46.784097826950102</v>
      </c>
      <c r="S23" s="71">
        <v>34.764091899055998</v>
      </c>
      <c r="T23" s="71">
        <v>30.814525715306601</v>
      </c>
      <c r="U23" s="73">
        <v>11.361050923515201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325771.76659999997</v>
      </c>
      <c r="E24" s="71">
        <v>302891.03970000002</v>
      </c>
      <c r="F24" s="72">
        <v>107.55411151239799</v>
      </c>
      <c r="G24" s="71">
        <v>248078.6973</v>
      </c>
      <c r="H24" s="72">
        <v>31.317912479218801</v>
      </c>
      <c r="I24" s="71">
        <v>43062.549400000004</v>
      </c>
      <c r="J24" s="72">
        <v>13.218625373657501</v>
      </c>
      <c r="K24" s="71">
        <v>48951.008199999997</v>
      </c>
      <c r="L24" s="72">
        <v>19.732048230164601</v>
      </c>
      <c r="M24" s="72">
        <v>-0.12029290134212201</v>
      </c>
      <c r="N24" s="71">
        <v>8478630.5168999992</v>
      </c>
      <c r="O24" s="71">
        <v>62599383.265799999</v>
      </c>
      <c r="P24" s="71">
        <v>31316</v>
      </c>
      <c r="Q24" s="71">
        <v>25234</v>
      </c>
      <c r="R24" s="72">
        <v>24.102401521756398</v>
      </c>
      <c r="S24" s="71">
        <v>10.402725973942999</v>
      </c>
      <c r="T24" s="71">
        <v>9.6891642704287904</v>
      </c>
      <c r="U24" s="73">
        <v>6.8593722962768702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310903.09840000002</v>
      </c>
      <c r="E25" s="71">
        <v>267539.71970000002</v>
      </c>
      <c r="F25" s="72">
        <v>116.208202187184</v>
      </c>
      <c r="G25" s="71">
        <v>338164.99680000002</v>
      </c>
      <c r="H25" s="72">
        <v>-8.0617150379178497</v>
      </c>
      <c r="I25" s="71">
        <v>21560.866300000002</v>
      </c>
      <c r="J25" s="72">
        <v>6.9349152230899698</v>
      </c>
      <c r="K25" s="71">
        <v>27239.679800000002</v>
      </c>
      <c r="L25" s="72">
        <v>8.0551446949757199</v>
      </c>
      <c r="M25" s="72">
        <v>-0.20847578024760799</v>
      </c>
      <c r="N25" s="71">
        <v>7980910.1026999997</v>
      </c>
      <c r="O25" s="71">
        <v>69508076.472499996</v>
      </c>
      <c r="P25" s="71">
        <v>23382</v>
      </c>
      <c r="Q25" s="71">
        <v>19527</v>
      </c>
      <c r="R25" s="72">
        <v>19.741895836533999</v>
      </c>
      <c r="S25" s="71">
        <v>13.2966854161321</v>
      </c>
      <c r="T25" s="71">
        <v>12.4505861729912</v>
      </c>
      <c r="U25" s="73">
        <v>6.3632342697549404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974121.83620000002</v>
      </c>
      <c r="E26" s="71">
        <v>672921.62179999996</v>
      </c>
      <c r="F26" s="72">
        <v>144.76007378011099</v>
      </c>
      <c r="G26" s="71">
        <v>595109.98600000003</v>
      </c>
      <c r="H26" s="72">
        <v>63.687697924127903</v>
      </c>
      <c r="I26" s="71">
        <v>108730.7957</v>
      </c>
      <c r="J26" s="72">
        <v>11.1619298181584</v>
      </c>
      <c r="K26" s="71">
        <v>126580.40360000001</v>
      </c>
      <c r="L26" s="72">
        <v>21.270085627499501</v>
      </c>
      <c r="M26" s="72">
        <v>-0.14101399104718901</v>
      </c>
      <c r="N26" s="71">
        <v>19385281.830800001</v>
      </c>
      <c r="O26" s="71">
        <v>148108286.66870001</v>
      </c>
      <c r="P26" s="71">
        <v>59024</v>
      </c>
      <c r="Q26" s="71">
        <v>43849</v>
      </c>
      <c r="R26" s="72">
        <v>34.607402677370096</v>
      </c>
      <c r="S26" s="71">
        <v>16.503826175792899</v>
      </c>
      <c r="T26" s="71">
        <v>14.517566626376899</v>
      </c>
      <c r="U26" s="73">
        <v>12.0351458398742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247014.4528</v>
      </c>
      <c r="E27" s="71">
        <v>280985.78419999999</v>
      </c>
      <c r="F27" s="72">
        <v>87.909946584408004</v>
      </c>
      <c r="G27" s="71">
        <v>233554.2052</v>
      </c>
      <c r="H27" s="72">
        <v>5.7632221130309498</v>
      </c>
      <c r="I27" s="71">
        <v>67189.218699999998</v>
      </c>
      <c r="J27" s="72">
        <v>27.2005212401078</v>
      </c>
      <c r="K27" s="71">
        <v>78217.435700000002</v>
      </c>
      <c r="L27" s="72">
        <v>33.490056679998503</v>
      </c>
      <c r="M27" s="72">
        <v>-0.14099435632610499</v>
      </c>
      <c r="N27" s="71">
        <v>7658603.9907999998</v>
      </c>
      <c r="O27" s="71">
        <v>55563417.014700003</v>
      </c>
      <c r="P27" s="71">
        <v>35649</v>
      </c>
      <c r="Q27" s="71">
        <v>31341</v>
      </c>
      <c r="R27" s="72">
        <v>13.7455728917393</v>
      </c>
      <c r="S27" s="71">
        <v>6.9290710202249697</v>
      </c>
      <c r="T27" s="71">
        <v>7.1594890973485201</v>
      </c>
      <c r="U27" s="73">
        <v>-3.3253819516496699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1093758.4165000001</v>
      </c>
      <c r="E28" s="71">
        <v>899424.15800000005</v>
      </c>
      <c r="F28" s="72">
        <v>121.606519768396</v>
      </c>
      <c r="G28" s="71">
        <v>810919.90139999997</v>
      </c>
      <c r="H28" s="72">
        <v>34.8787241023063</v>
      </c>
      <c r="I28" s="71">
        <v>-1813.7202</v>
      </c>
      <c r="J28" s="72">
        <v>-0.16582457082285701</v>
      </c>
      <c r="K28" s="71">
        <v>30198.451799999999</v>
      </c>
      <c r="L28" s="72">
        <v>3.7239746796032902</v>
      </c>
      <c r="M28" s="72">
        <v>-1.06006003923685</v>
      </c>
      <c r="N28" s="71">
        <v>27368641.8673</v>
      </c>
      <c r="O28" s="71">
        <v>196809058.50490001</v>
      </c>
      <c r="P28" s="71">
        <v>51226</v>
      </c>
      <c r="Q28" s="71">
        <v>45064</v>
      </c>
      <c r="R28" s="72">
        <v>13.6738860287591</v>
      </c>
      <c r="S28" s="71">
        <v>21.3516264494593</v>
      </c>
      <c r="T28" s="71">
        <v>20.126676309249099</v>
      </c>
      <c r="U28" s="73">
        <v>5.7370343337063003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755289.41299999994</v>
      </c>
      <c r="E29" s="71">
        <v>592610.64899999998</v>
      </c>
      <c r="F29" s="72">
        <v>127.45120498163701</v>
      </c>
      <c r="G29" s="71">
        <v>588163.6888</v>
      </c>
      <c r="H29" s="72">
        <v>28.414832024224101</v>
      </c>
      <c r="I29" s="71">
        <v>102274.72259999999</v>
      </c>
      <c r="J29" s="72">
        <v>13.5411301733684</v>
      </c>
      <c r="K29" s="71">
        <v>70895.087</v>
      </c>
      <c r="L29" s="72">
        <v>12.053632067060001</v>
      </c>
      <c r="M29" s="72">
        <v>0.442620736187262</v>
      </c>
      <c r="N29" s="71">
        <v>18270129.854800001</v>
      </c>
      <c r="O29" s="71">
        <v>147080499.34889999</v>
      </c>
      <c r="P29" s="71">
        <v>112026</v>
      </c>
      <c r="Q29" s="71">
        <v>88246</v>
      </c>
      <c r="R29" s="72">
        <v>26.947397049157999</v>
      </c>
      <c r="S29" s="71">
        <v>6.7420903450984602</v>
      </c>
      <c r="T29" s="71">
        <v>6.3513795299503704</v>
      </c>
      <c r="U29" s="73">
        <v>5.7950990738672301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1730252.3787</v>
      </c>
      <c r="E30" s="71">
        <v>1361593.4202000001</v>
      </c>
      <c r="F30" s="72">
        <v>127.075553761552</v>
      </c>
      <c r="G30" s="71">
        <v>1019030.1073</v>
      </c>
      <c r="H30" s="72">
        <v>69.7940390872688</v>
      </c>
      <c r="I30" s="71">
        <v>126115.32640000001</v>
      </c>
      <c r="J30" s="72">
        <v>7.2888399376023401</v>
      </c>
      <c r="K30" s="71">
        <v>121684.702</v>
      </c>
      <c r="L30" s="72">
        <v>11.9412273620073</v>
      </c>
      <c r="M30" s="72">
        <v>3.6410693597294E-2</v>
      </c>
      <c r="N30" s="71">
        <v>35975432.422200002</v>
      </c>
      <c r="O30" s="71">
        <v>272026069.76590002</v>
      </c>
      <c r="P30" s="71">
        <v>91178</v>
      </c>
      <c r="Q30" s="71">
        <v>70977</v>
      </c>
      <c r="R30" s="72">
        <v>28.461332544345399</v>
      </c>
      <c r="S30" s="71">
        <v>18.976643254951899</v>
      </c>
      <c r="T30" s="71">
        <v>16.6496354044268</v>
      </c>
      <c r="U30" s="73">
        <v>12.262484040310101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3783266.4940999998</v>
      </c>
      <c r="E31" s="71">
        <v>727839.67189999996</v>
      </c>
      <c r="F31" s="72">
        <v>519.79393816551897</v>
      </c>
      <c r="G31" s="71">
        <v>681751.45140000002</v>
      </c>
      <c r="H31" s="72">
        <v>454.93339784329498</v>
      </c>
      <c r="I31" s="71">
        <v>-147845.234</v>
      </c>
      <c r="J31" s="72">
        <v>-3.9078725812882702</v>
      </c>
      <c r="K31" s="71">
        <v>15577.1895</v>
      </c>
      <c r="L31" s="72">
        <v>2.2848780839427199</v>
      </c>
      <c r="M31" s="72">
        <v>-10.4911366392506</v>
      </c>
      <c r="N31" s="71">
        <v>28911372.754799999</v>
      </c>
      <c r="O31" s="71">
        <v>258954861.68099999</v>
      </c>
      <c r="P31" s="71">
        <v>65339</v>
      </c>
      <c r="Q31" s="71">
        <v>29491</v>
      </c>
      <c r="R31" s="72">
        <v>121.55572886643399</v>
      </c>
      <c r="S31" s="71">
        <v>57.902118093328603</v>
      </c>
      <c r="T31" s="71">
        <v>24.2366183140619</v>
      </c>
      <c r="U31" s="73">
        <v>58.1420868317865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120975.08990000001</v>
      </c>
      <c r="E32" s="71">
        <v>151475.73980000001</v>
      </c>
      <c r="F32" s="72">
        <v>79.864333430375495</v>
      </c>
      <c r="G32" s="71">
        <v>117952.50659999999</v>
      </c>
      <c r="H32" s="72">
        <v>2.5625426598606902</v>
      </c>
      <c r="I32" s="71">
        <v>31229.410400000001</v>
      </c>
      <c r="J32" s="72">
        <v>25.814744527831898</v>
      </c>
      <c r="K32" s="71">
        <v>33671.978600000002</v>
      </c>
      <c r="L32" s="72">
        <v>28.5470648912857</v>
      </c>
      <c r="M32" s="72">
        <v>-7.2540085304046001E-2</v>
      </c>
      <c r="N32" s="71">
        <v>3583947.4229000001</v>
      </c>
      <c r="O32" s="71">
        <v>28296748.899700001</v>
      </c>
      <c r="P32" s="71">
        <v>27405</v>
      </c>
      <c r="Q32" s="71">
        <v>25704</v>
      </c>
      <c r="R32" s="72">
        <v>6.6176470588235299</v>
      </c>
      <c r="S32" s="71">
        <v>4.4143437292464904</v>
      </c>
      <c r="T32" s="71">
        <v>4.5877891106442599</v>
      </c>
      <c r="U32" s="73">
        <v>-3.92913175855875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201443.96040000001</v>
      </c>
      <c r="E35" s="71">
        <v>181326.97690000001</v>
      </c>
      <c r="F35" s="72">
        <v>111.09431362278499</v>
      </c>
      <c r="G35" s="71">
        <v>150666.07260000001</v>
      </c>
      <c r="H35" s="72">
        <v>33.702270805723501</v>
      </c>
      <c r="I35" s="71">
        <v>16532.9499</v>
      </c>
      <c r="J35" s="72">
        <v>8.2072204434281009</v>
      </c>
      <c r="K35" s="71">
        <v>15721.3956</v>
      </c>
      <c r="L35" s="72">
        <v>10.434595744549901</v>
      </c>
      <c r="M35" s="72">
        <v>5.1621008760825003E-2</v>
      </c>
      <c r="N35" s="71">
        <v>4935879.4877000004</v>
      </c>
      <c r="O35" s="71">
        <v>40137759.805</v>
      </c>
      <c r="P35" s="71">
        <v>15031</v>
      </c>
      <c r="Q35" s="71">
        <v>11617</v>
      </c>
      <c r="R35" s="72">
        <v>29.3879659120255</v>
      </c>
      <c r="S35" s="71">
        <v>13.401900099793799</v>
      </c>
      <c r="T35" s="71">
        <v>15.478070810019799</v>
      </c>
      <c r="U35" s="73">
        <v>-15.491614582756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139285.57999999999</v>
      </c>
      <c r="E36" s="74"/>
      <c r="F36" s="74"/>
      <c r="G36" s="74"/>
      <c r="H36" s="74"/>
      <c r="I36" s="71">
        <v>-294.08999999999997</v>
      </c>
      <c r="J36" s="72">
        <v>-0.21114174202383301</v>
      </c>
      <c r="K36" s="74"/>
      <c r="L36" s="74"/>
      <c r="M36" s="74"/>
      <c r="N36" s="71">
        <v>2818104.8</v>
      </c>
      <c r="O36" s="71">
        <v>13548030.699999999</v>
      </c>
      <c r="P36" s="71">
        <v>107</v>
      </c>
      <c r="Q36" s="71">
        <v>130</v>
      </c>
      <c r="R36" s="72">
        <v>-17.692307692307701</v>
      </c>
      <c r="S36" s="71">
        <v>1301.7343925233599</v>
      </c>
      <c r="T36" s="71">
        <v>1035.4772307692299</v>
      </c>
      <c r="U36" s="73">
        <v>20.454031427870898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2631635.4</v>
      </c>
      <c r="E37" s="71">
        <v>200895.16709999999</v>
      </c>
      <c r="F37" s="72">
        <v>1309.9545588819699</v>
      </c>
      <c r="G37" s="71">
        <v>228488.99</v>
      </c>
      <c r="H37" s="72">
        <v>1051.7558898571001</v>
      </c>
      <c r="I37" s="71">
        <v>-464556.61</v>
      </c>
      <c r="J37" s="72">
        <v>-17.652772492724502</v>
      </c>
      <c r="K37" s="71">
        <v>-25417.16</v>
      </c>
      <c r="L37" s="72">
        <v>-11.1240195862391</v>
      </c>
      <c r="M37" s="72">
        <v>17.277282355699899</v>
      </c>
      <c r="N37" s="71">
        <v>9886353.9299999997</v>
      </c>
      <c r="O37" s="71">
        <v>103695828.66</v>
      </c>
      <c r="P37" s="71">
        <v>897</v>
      </c>
      <c r="Q37" s="71">
        <v>121</v>
      </c>
      <c r="R37" s="72">
        <v>641.32231404958702</v>
      </c>
      <c r="S37" s="71">
        <v>2933.81872909699</v>
      </c>
      <c r="T37" s="71">
        <v>1604.60644628099</v>
      </c>
      <c r="U37" s="73">
        <v>45.306557955784797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3244101.14</v>
      </c>
      <c r="E38" s="71">
        <v>204478.58970000001</v>
      </c>
      <c r="F38" s="72">
        <v>1586.5236281018799</v>
      </c>
      <c r="G38" s="71">
        <v>617343.74</v>
      </c>
      <c r="H38" s="72">
        <v>425.49348601153702</v>
      </c>
      <c r="I38" s="71">
        <v>-370063.21</v>
      </c>
      <c r="J38" s="72">
        <v>-11.407264879540699</v>
      </c>
      <c r="K38" s="71">
        <v>-22906.61</v>
      </c>
      <c r="L38" s="72">
        <v>-3.7105114243160502</v>
      </c>
      <c r="M38" s="72">
        <v>15.1553023341298</v>
      </c>
      <c r="N38" s="71">
        <v>11858225.15</v>
      </c>
      <c r="O38" s="71">
        <v>109519230.25</v>
      </c>
      <c r="P38" s="71">
        <v>1211</v>
      </c>
      <c r="Q38" s="71">
        <v>82</v>
      </c>
      <c r="R38" s="72">
        <v>1376.8292682926799</v>
      </c>
      <c r="S38" s="71">
        <v>2678.8613872832402</v>
      </c>
      <c r="T38" s="71">
        <v>1750.90158536585</v>
      </c>
      <c r="U38" s="73">
        <v>34.640082772572001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2387846</v>
      </c>
      <c r="E39" s="71">
        <v>116309.7748</v>
      </c>
      <c r="F39" s="72">
        <v>2053.0054366505401</v>
      </c>
      <c r="G39" s="71">
        <v>321707.19</v>
      </c>
      <c r="H39" s="72">
        <v>642.24203692805304</v>
      </c>
      <c r="I39" s="71">
        <v>-549297.32999999996</v>
      </c>
      <c r="J39" s="72">
        <v>-23.003884253842202</v>
      </c>
      <c r="K39" s="71">
        <v>-24826.63</v>
      </c>
      <c r="L39" s="72">
        <v>-7.7171511149626504</v>
      </c>
      <c r="M39" s="72">
        <v>21.125327924088001</v>
      </c>
      <c r="N39" s="71">
        <v>8646340.8100000005</v>
      </c>
      <c r="O39" s="71">
        <v>70955291.189999998</v>
      </c>
      <c r="P39" s="71">
        <v>1038</v>
      </c>
      <c r="Q39" s="71">
        <v>111</v>
      </c>
      <c r="R39" s="72">
        <v>835.13513513513499</v>
      </c>
      <c r="S39" s="71">
        <v>2300.42967244701</v>
      </c>
      <c r="T39" s="71">
        <v>1451.6583783783799</v>
      </c>
      <c r="U39" s="73">
        <v>36.896207010135598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6.6</v>
      </c>
      <c r="E40" s="74"/>
      <c r="F40" s="74"/>
      <c r="G40" s="71">
        <v>1.94</v>
      </c>
      <c r="H40" s="72">
        <v>240.20618556701001</v>
      </c>
      <c r="I40" s="71">
        <v>6.08</v>
      </c>
      <c r="J40" s="72">
        <v>92.121212121212096</v>
      </c>
      <c r="K40" s="71">
        <v>0.56000000000000005</v>
      </c>
      <c r="L40" s="72">
        <v>28.865979381443299</v>
      </c>
      <c r="M40" s="72">
        <v>9.8571428571428594</v>
      </c>
      <c r="N40" s="71">
        <v>184.79</v>
      </c>
      <c r="O40" s="71">
        <v>3867.83</v>
      </c>
      <c r="P40" s="71">
        <v>11</v>
      </c>
      <c r="Q40" s="74"/>
      <c r="R40" s="74"/>
      <c r="S40" s="71">
        <v>0.6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323854.70209999999</v>
      </c>
      <c r="E41" s="71">
        <v>100455.8805</v>
      </c>
      <c r="F41" s="72">
        <v>322.38501169675197</v>
      </c>
      <c r="G41" s="71">
        <v>255657.2653</v>
      </c>
      <c r="H41" s="72">
        <v>26.675336889008001</v>
      </c>
      <c r="I41" s="71">
        <v>16705.883099999999</v>
      </c>
      <c r="J41" s="72">
        <v>5.15845006778427</v>
      </c>
      <c r="K41" s="71">
        <v>14157.0219</v>
      </c>
      <c r="L41" s="72">
        <v>5.5375003262228804</v>
      </c>
      <c r="M41" s="72">
        <v>0.18004218811019901</v>
      </c>
      <c r="N41" s="71">
        <v>5347249.0906999996</v>
      </c>
      <c r="O41" s="71">
        <v>44688025.595399998</v>
      </c>
      <c r="P41" s="71">
        <v>300</v>
      </c>
      <c r="Q41" s="71">
        <v>220</v>
      </c>
      <c r="R41" s="72">
        <v>36.363636363636402</v>
      </c>
      <c r="S41" s="71">
        <v>1079.51567366667</v>
      </c>
      <c r="T41" s="71">
        <v>690.84697090909106</v>
      </c>
      <c r="U41" s="73">
        <v>36.003988847834798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652109.08640000003</v>
      </c>
      <c r="E42" s="71">
        <v>316664.09460000001</v>
      </c>
      <c r="F42" s="72">
        <v>205.93085781440499</v>
      </c>
      <c r="G42" s="71">
        <v>444840.06349999999</v>
      </c>
      <c r="H42" s="72">
        <v>46.594054786614301</v>
      </c>
      <c r="I42" s="71">
        <v>10522.084000000001</v>
      </c>
      <c r="J42" s="72">
        <v>1.61354660124239</v>
      </c>
      <c r="K42" s="71">
        <v>24117.007799999999</v>
      </c>
      <c r="L42" s="72">
        <v>5.4215008446513302</v>
      </c>
      <c r="M42" s="72">
        <v>-0.56370690397172696</v>
      </c>
      <c r="N42" s="71">
        <v>11810448.737600001</v>
      </c>
      <c r="O42" s="71">
        <v>113717637.7921</v>
      </c>
      <c r="P42" s="71">
        <v>2782</v>
      </c>
      <c r="Q42" s="71">
        <v>1860</v>
      </c>
      <c r="R42" s="72">
        <v>49.569892473118301</v>
      </c>
      <c r="S42" s="71">
        <v>234.40297857656401</v>
      </c>
      <c r="T42" s="71">
        <v>191.96282913978499</v>
      </c>
      <c r="U42" s="73">
        <v>18.105635728052999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1236682.46</v>
      </c>
      <c r="E43" s="71">
        <v>86132.848199999993</v>
      </c>
      <c r="F43" s="72">
        <v>1435.7849366927101</v>
      </c>
      <c r="G43" s="71">
        <v>80464.98</v>
      </c>
      <c r="H43" s="72">
        <v>1436.9201110843501</v>
      </c>
      <c r="I43" s="71">
        <v>-213396.73</v>
      </c>
      <c r="J43" s="72">
        <v>-17.255579900437802</v>
      </c>
      <c r="K43" s="71">
        <v>-7085.52</v>
      </c>
      <c r="L43" s="72">
        <v>-8.8057189599748895</v>
      </c>
      <c r="M43" s="72">
        <v>29.1172997888652</v>
      </c>
      <c r="N43" s="71">
        <v>3902704.93</v>
      </c>
      <c r="O43" s="71">
        <v>46598571.119999997</v>
      </c>
      <c r="P43" s="71">
        <v>741</v>
      </c>
      <c r="Q43" s="71">
        <v>33</v>
      </c>
      <c r="R43" s="72">
        <v>2145.45454545455</v>
      </c>
      <c r="S43" s="71">
        <v>1668.9371929824599</v>
      </c>
      <c r="T43" s="71">
        <v>1052.6199999999999</v>
      </c>
      <c r="U43" s="73">
        <v>36.928722996524101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361474.44</v>
      </c>
      <c r="E44" s="71">
        <v>17590.536100000001</v>
      </c>
      <c r="F44" s="72">
        <v>2054.9370294632499</v>
      </c>
      <c r="G44" s="71">
        <v>51097.48</v>
      </c>
      <c r="H44" s="72">
        <v>607.42126617594499</v>
      </c>
      <c r="I44" s="71">
        <v>46976.43</v>
      </c>
      <c r="J44" s="72">
        <v>12.9957819424245</v>
      </c>
      <c r="K44" s="71">
        <v>6118.17</v>
      </c>
      <c r="L44" s="72">
        <v>11.9735258959933</v>
      </c>
      <c r="M44" s="72">
        <v>6.6781831822260598</v>
      </c>
      <c r="N44" s="71">
        <v>2017866.82</v>
      </c>
      <c r="O44" s="71">
        <v>18104855.280000001</v>
      </c>
      <c r="P44" s="71">
        <v>266</v>
      </c>
      <c r="Q44" s="71">
        <v>21</v>
      </c>
      <c r="R44" s="72">
        <v>1166.6666666666699</v>
      </c>
      <c r="S44" s="71">
        <v>1358.9264661654099</v>
      </c>
      <c r="T44" s="71">
        <v>1044.6895238095201</v>
      </c>
      <c r="U44" s="73">
        <v>23.123910688309401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33976.877800000002</v>
      </c>
      <c r="E45" s="77"/>
      <c r="F45" s="77"/>
      <c r="G45" s="76">
        <v>19043.6878</v>
      </c>
      <c r="H45" s="78">
        <v>78.415431700156304</v>
      </c>
      <c r="I45" s="76">
        <v>3579.2192</v>
      </c>
      <c r="J45" s="78">
        <v>10.5342792856617</v>
      </c>
      <c r="K45" s="76">
        <v>3063.2478999999998</v>
      </c>
      <c r="L45" s="78">
        <v>16.085371342834101</v>
      </c>
      <c r="M45" s="78">
        <v>0.16843928955276499</v>
      </c>
      <c r="N45" s="76">
        <v>1221223.7024000001</v>
      </c>
      <c r="O45" s="76">
        <v>5818288.8541000001</v>
      </c>
      <c r="P45" s="76">
        <v>26</v>
      </c>
      <c r="Q45" s="76">
        <v>14</v>
      </c>
      <c r="R45" s="78">
        <v>85.714285714285694</v>
      </c>
      <c r="S45" s="76">
        <v>1306.8029923076899</v>
      </c>
      <c r="T45" s="76">
        <v>1284.8401285714299</v>
      </c>
      <c r="U45" s="79">
        <v>1.6806560641156401</v>
      </c>
      <c r="V45" s="40"/>
      <c r="W45" s="40"/>
    </row>
  </sheetData>
  <mergeCells count="43">
    <mergeCell ref="B17:C17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145248</v>
      </c>
      <c r="D2" s="32">
        <v>1074272.7228085501</v>
      </c>
      <c r="E2" s="32">
        <v>1038574.47242222</v>
      </c>
      <c r="F2" s="32">
        <v>35698.250386324798</v>
      </c>
      <c r="G2" s="32">
        <v>1038574.47242222</v>
      </c>
      <c r="H2" s="32">
        <v>3.3230156205582798E-2</v>
      </c>
    </row>
    <row r="3" spans="1:8" ht="14.25" x14ac:dyDescent="0.2">
      <c r="A3" s="32">
        <v>2</v>
      </c>
      <c r="B3" s="33">
        <v>13</v>
      </c>
      <c r="C3" s="32">
        <v>10483</v>
      </c>
      <c r="D3" s="32">
        <v>94732.410480962106</v>
      </c>
      <c r="E3" s="32">
        <v>75496.921245654594</v>
      </c>
      <c r="F3" s="32">
        <v>19235.489235307501</v>
      </c>
      <c r="G3" s="32">
        <v>75496.921245654594</v>
      </c>
      <c r="H3" s="32">
        <v>0.20305077362275201</v>
      </c>
    </row>
    <row r="4" spans="1:8" ht="14.25" x14ac:dyDescent="0.2">
      <c r="A4" s="32">
        <v>3</v>
      </c>
      <c r="B4" s="33">
        <v>14</v>
      </c>
      <c r="C4" s="32">
        <v>135609</v>
      </c>
      <c r="D4" s="32">
        <v>168632.755895726</v>
      </c>
      <c r="E4" s="32">
        <v>120240.727438462</v>
      </c>
      <c r="F4" s="32">
        <v>48392.028457264998</v>
      </c>
      <c r="G4" s="32">
        <v>120240.727438462</v>
      </c>
      <c r="H4" s="32">
        <v>0.28696695490873703</v>
      </c>
    </row>
    <row r="5" spans="1:8" ht="14.25" x14ac:dyDescent="0.2">
      <c r="A5" s="32">
        <v>4</v>
      </c>
      <c r="B5" s="33">
        <v>15</v>
      </c>
      <c r="C5" s="32">
        <v>5464</v>
      </c>
      <c r="D5" s="32">
        <v>53724.385045299103</v>
      </c>
      <c r="E5" s="32">
        <v>48219.834155555604</v>
      </c>
      <c r="F5" s="32">
        <v>5504.5508897435902</v>
      </c>
      <c r="G5" s="32">
        <v>48219.834155555604</v>
      </c>
      <c r="H5" s="32">
        <v>0.10245907673214499</v>
      </c>
    </row>
    <row r="6" spans="1:8" ht="14.25" x14ac:dyDescent="0.2">
      <c r="A6" s="32">
        <v>5</v>
      </c>
      <c r="B6" s="33">
        <v>16</v>
      </c>
      <c r="C6" s="32">
        <v>4481</v>
      </c>
      <c r="D6" s="32">
        <v>282488.11780854699</v>
      </c>
      <c r="E6" s="32">
        <v>317161.93277264998</v>
      </c>
      <c r="F6" s="32">
        <v>-34673.814964102603</v>
      </c>
      <c r="G6" s="32">
        <v>317161.93277264998</v>
      </c>
      <c r="H6" s="32">
        <v>-0.122744330745983</v>
      </c>
    </row>
    <row r="7" spans="1:8" ht="14.25" x14ac:dyDescent="0.2">
      <c r="A7" s="32">
        <v>6</v>
      </c>
      <c r="B7" s="33">
        <v>17</v>
      </c>
      <c r="C7" s="32">
        <v>75869</v>
      </c>
      <c r="D7" s="32">
        <v>868191.595773504</v>
      </c>
      <c r="E7" s="32">
        <v>1061445.4463752101</v>
      </c>
      <c r="F7" s="32">
        <v>-193253.85060170901</v>
      </c>
      <c r="G7" s="32">
        <v>1061445.4463752101</v>
      </c>
      <c r="H7" s="32">
        <v>-0.22259355140328499</v>
      </c>
    </row>
    <row r="8" spans="1:8" ht="14.25" x14ac:dyDescent="0.2">
      <c r="A8" s="32">
        <v>7</v>
      </c>
      <c r="B8" s="33">
        <v>18</v>
      </c>
      <c r="C8" s="32">
        <v>137484</v>
      </c>
      <c r="D8" s="32">
        <v>220592.503140171</v>
      </c>
      <c r="E8" s="32">
        <v>189452.22248803399</v>
      </c>
      <c r="F8" s="32">
        <v>31140.2806521368</v>
      </c>
      <c r="G8" s="32">
        <v>189452.22248803399</v>
      </c>
      <c r="H8" s="32">
        <v>0.141166541060325</v>
      </c>
    </row>
    <row r="9" spans="1:8" ht="14.25" x14ac:dyDescent="0.2">
      <c r="A9" s="32">
        <v>8</v>
      </c>
      <c r="B9" s="33">
        <v>19</v>
      </c>
      <c r="C9" s="32">
        <v>48744</v>
      </c>
      <c r="D9" s="32">
        <v>185087.00803076901</v>
      </c>
      <c r="E9" s="32">
        <v>173062.987769231</v>
      </c>
      <c r="F9" s="32">
        <v>12024.020261538501</v>
      </c>
      <c r="G9" s="32">
        <v>173062.987769231</v>
      </c>
      <c r="H9" s="32">
        <v>6.4964150587703898E-2</v>
      </c>
    </row>
    <row r="10" spans="1:8" ht="14.25" x14ac:dyDescent="0.2">
      <c r="A10" s="32">
        <v>9</v>
      </c>
      <c r="B10" s="33">
        <v>21</v>
      </c>
      <c r="C10" s="32">
        <v>420515</v>
      </c>
      <c r="D10" s="32">
        <v>1583841.72623248</v>
      </c>
      <c r="E10" s="32">
        <v>1669098.5994452999</v>
      </c>
      <c r="F10" s="32">
        <v>-85256.873212820501</v>
      </c>
      <c r="G10" s="32">
        <v>1669098.5994452999</v>
      </c>
      <c r="H10" s="35">
        <v>-5.3829162220408899E-2</v>
      </c>
    </row>
    <row r="11" spans="1:8" ht="14.25" x14ac:dyDescent="0.2">
      <c r="A11" s="32">
        <v>10</v>
      </c>
      <c r="B11" s="33">
        <v>22</v>
      </c>
      <c r="C11" s="32">
        <v>159484</v>
      </c>
      <c r="D11" s="32">
        <v>2026339.27621453</v>
      </c>
      <c r="E11" s="32">
        <v>2019198.6040435899</v>
      </c>
      <c r="F11" s="32">
        <v>7140.67217094017</v>
      </c>
      <c r="G11" s="32">
        <v>2019198.6040435899</v>
      </c>
      <c r="H11" s="32">
        <v>3.52392723901591E-3</v>
      </c>
    </row>
    <row r="12" spans="1:8" ht="14.25" x14ac:dyDescent="0.2">
      <c r="A12" s="32">
        <v>11</v>
      </c>
      <c r="B12" s="33">
        <v>23</v>
      </c>
      <c r="C12" s="32">
        <v>409565.62699999998</v>
      </c>
      <c r="D12" s="32">
        <v>2031007.9012448201</v>
      </c>
      <c r="E12" s="32">
        <v>1981448.2607806099</v>
      </c>
      <c r="F12" s="32">
        <v>49559.6404642009</v>
      </c>
      <c r="G12" s="32">
        <v>1981448.2607806099</v>
      </c>
      <c r="H12" s="32">
        <v>2.44015005721177E-2</v>
      </c>
    </row>
    <row r="13" spans="1:8" ht="14.25" x14ac:dyDescent="0.2">
      <c r="A13" s="32">
        <v>12</v>
      </c>
      <c r="B13" s="33">
        <v>24</v>
      </c>
      <c r="C13" s="32">
        <v>43383.332000000002</v>
      </c>
      <c r="D13" s="32">
        <v>2215180.8582769199</v>
      </c>
      <c r="E13" s="32">
        <v>2705720.8317136802</v>
      </c>
      <c r="F13" s="32">
        <v>-490539.97343675198</v>
      </c>
      <c r="G13" s="32">
        <v>2705720.8317136802</v>
      </c>
      <c r="H13" s="32">
        <v>-0.22144466064875501</v>
      </c>
    </row>
    <row r="14" spans="1:8" ht="14.25" x14ac:dyDescent="0.2">
      <c r="A14" s="32">
        <v>13</v>
      </c>
      <c r="B14" s="33">
        <v>25</v>
      </c>
      <c r="C14" s="32">
        <v>159316</v>
      </c>
      <c r="D14" s="32">
        <v>2356623.5392999998</v>
      </c>
      <c r="E14" s="32">
        <v>2419565.0551</v>
      </c>
      <c r="F14" s="32">
        <v>-62941.515800000001</v>
      </c>
      <c r="G14" s="32">
        <v>2419565.0551</v>
      </c>
      <c r="H14" s="32">
        <v>-2.6708345541985E-2</v>
      </c>
    </row>
    <row r="15" spans="1:8" ht="14.25" x14ac:dyDescent="0.2">
      <c r="A15" s="32">
        <v>14</v>
      </c>
      <c r="B15" s="33">
        <v>26</v>
      </c>
      <c r="C15" s="32">
        <v>121528</v>
      </c>
      <c r="D15" s="32">
        <v>472481.21344970103</v>
      </c>
      <c r="E15" s="32">
        <v>443915.568812276</v>
      </c>
      <c r="F15" s="32">
        <v>28565.644637425299</v>
      </c>
      <c r="G15" s="32">
        <v>443915.568812276</v>
      </c>
      <c r="H15" s="32">
        <v>6.0458794602351602E-2</v>
      </c>
    </row>
    <row r="16" spans="1:8" ht="14.25" x14ac:dyDescent="0.2">
      <c r="A16" s="32">
        <v>15</v>
      </c>
      <c r="B16" s="33">
        <v>27</v>
      </c>
      <c r="C16" s="32">
        <v>226314.185</v>
      </c>
      <c r="D16" s="32">
        <v>1490981.432</v>
      </c>
      <c r="E16" s="32">
        <v>1329168.9735000001</v>
      </c>
      <c r="F16" s="32">
        <v>161812.45850000001</v>
      </c>
      <c r="G16" s="32">
        <v>1329168.9735000001</v>
      </c>
      <c r="H16" s="32">
        <v>0.108527480642697</v>
      </c>
    </row>
    <row r="17" spans="1:8" ht="14.25" x14ac:dyDescent="0.2">
      <c r="A17" s="32">
        <v>16</v>
      </c>
      <c r="B17" s="33">
        <v>29</v>
      </c>
      <c r="C17" s="32">
        <v>303352</v>
      </c>
      <c r="D17" s="32">
        <v>3855790.8606683798</v>
      </c>
      <c r="E17" s="32">
        <v>3694994.22643932</v>
      </c>
      <c r="F17" s="32">
        <v>160796.63422906</v>
      </c>
      <c r="G17" s="32">
        <v>3694994.22643932</v>
      </c>
      <c r="H17" s="32">
        <v>4.1702633788904903E-2</v>
      </c>
    </row>
    <row r="18" spans="1:8" ht="14.25" x14ac:dyDescent="0.2">
      <c r="A18" s="32">
        <v>17</v>
      </c>
      <c r="B18" s="33">
        <v>31</v>
      </c>
      <c r="C18" s="32">
        <v>34127.156000000003</v>
      </c>
      <c r="D18" s="32">
        <v>325771.84964814299</v>
      </c>
      <c r="E18" s="32">
        <v>282709.21714900603</v>
      </c>
      <c r="F18" s="32">
        <v>43062.6324991367</v>
      </c>
      <c r="G18" s="32">
        <v>282709.21714900603</v>
      </c>
      <c r="H18" s="32">
        <v>0.13218647512253601</v>
      </c>
    </row>
    <row r="19" spans="1:8" ht="14.25" x14ac:dyDescent="0.2">
      <c r="A19" s="32">
        <v>18</v>
      </c>
      <c r="B19" s="33">
        <v>32</v>
      </c>
      <c r="C19" s="32">
        <v>23220.982</v>
      </c>
      <c r="D19" s="32">
        <v>310903.10044491303</v>
      </c>
      <c r="E19" s="32">
        <v>289342.22450322798</v>
      </c>
      <c r="F19" s="32">
        <v>21560.875941685499</v>
      </c>
      <c r="G19" s="32">
        <v>289342.22450322798</v>
      </c>
      <c r="H19" s="32">
        <v>6.9349182786633795E-2</v>
      </c>
    </row>
    <row r="20" spans="1:8" ht="14.25" x14ac:dyDescent="0.2">
      <c r="A20" s="32">
        <v>19</v>
      </c>
      <c r="B20" s="33">
        <v>33</v>
      </c>
      <c r="C20" s="32">
        <v>96309.744999999995</v>
      </c>
      <c r="D20" s="32">
        <v>974121.53993852204</v>
      </c>
      <c r="E20" s="32">
        <v>865391.03022395703</v>
      </c>
      <c r="F20" s="32">
        <v>108730.50971456501</v>
      </c>
      <c r="G20" s="32">
        <v>865391.03022395703</v>
      </c>
      <c r="H20" s="32">
        <v>0.11161903854567</v>
      </c>
    </row>
    <row r="21" spans="1:8" ht="14.25" x14ac:dyDescent="0.2">
      <c r="A21" s="32">
        <v>20</v>
      </c>
      <c r="B21" s="33">
        <v>34</v>
      </c>
      <c r="C21" s="32">
        <v>45727.957999999999</v>
      </c>
      <c r="D21" s="32">
        <v>247014.35097304301</v>
      </c>
      <c r="E21" s="32">
        <v>179825.237814072</v>
      </c>
      <c r="F21" s="32">
        <v>67189.113158970693</v>
      </c>
      <c r="G21" s="32">
        <v>179825.237814072</v>
      </c>
      <c r="H21" s="32">
        <v>0.272004897263249</v>
      </c>
    </row>
    <row r="22" spans="1:8" ht="14.25" x14ac:dyDescent="0.2">
      <c r="A22" s="32">
        <v>21</v>
      </c>
      <c r="B22" s="33">
        <v>35</v>
      </c>
      <c r="C22" s="32">
        <v>41451.919000000002</v>
      </c>
      <c r="D22" s="32">
        <v>1093758.41584248</v>
      </c>
      <c r="E22" s="32">
        <v>1095572.14033274</v>
      </c>
      <c r="F22" s="32">
        <v>-1813.72449026549</v>
      </c>
      <c r="G22" s="32">
        <v>1095572.14033274</v>
      </c>
      <c r="H22" s="32">
        <v>-1.6582496317236999E-3</v>
      </c>
    </row>
    <row r="23" spans="1:8" ht="14.25" x14ac:dyDescent="0.2">
      <c r="A23" s="32">
        <v>22</v>
      </c>
      <c r="B23" s="33">
        <v>36</v>
      </c>
      <c r="C23" s="32">
        <v>172049.34599999999</v>
      </c>
      <c r="D23" s="32">
        <v>755289.41632566403</v>
      </c>
      <c r="E23" s="32">
        <v>653014.68168071995</v>
      </c>
      <c r="F23" s="32">
        <v>102274.734644943</v>
      </c>
      <c r="G23" s="32">
        <v>653014.68168071995</v>
      </c>
      <c r="H23" s="32">
        <v>0.13541131708490001</v>
      </c>
    </row>
    <row r="24" spans="1:8" ht="14.25" x14ac:dyDescent="0.2">
      <c r="A24" s="32">
        <v>23</v>
      </c>
      <c r="B24" s="33">
        <v>37</v>
      </c>
      <c r="C24" s="32">
        <v>201771.01</v>
      </c>
      <c r="D24" s="32">
        <v>1730252.4093531</v>
      </c>
      <c r="E24" s="32">
        <v>1604137.0661244399</v>
      </c>
      <c r="F24" s="32">
        <v>126115.343228661</v>
      </c>
      <c r="G24" s="32">
        <v>1604137.0661244399</v>
      </c>
      <c r="H24" s="32">
        <v>7.2888407810865502E-2</v>
      </c>
    </row>
    <row r="25" spans="1:8" ht="14.25" x14ac:dyDescent="0.2">
      <c r="A25" s="32">
        <v>24</v>
      </c>
      <c r="B25" s="33">
        <v>38</v>
      </c>
      <c r="C25" s="32">
        <v>926352.89</v>
      </c>
      <c r="D25" s="32">
        <v>3783267.6232778798</v>
      </c>
      <c r="E25" s="32">
        <v>3931111.47620619</v>
      </c>
      <c r="F25" s="32">
        <v>-147843.85292831899</v>
      </c>
      <c r="G25" s="32">
        <v>3931111.47620619</v>
      </c>
      <c r="H25" s="32">
        <v>-3.9078349101886803E-2</v>
      </c>
    </row>
    <row r="26" spans="1:8" ht="14.25" x14ac:dyDescent="0.2">
      <c r="A26" s="32">
        <v>25</v>
      </c>
      <c r="B26" s="33">
        <v>39</v>
      </c>
      <c r="C26" s="32">
        <v>89478.775999999998</v>
      </c>
      <c r="D26" s="32">
        <v>120975.08051754</v>
      </c>
      <c r="E26" s="32">
        <v>89745.6774545066</v>
      </c>
      <c r="F26" s="32">
        <v>31229.403063033598</v>
      </c>
      <c r="G26" s="32">
        <v>89745.6774545066</v>
      </c>
      <c r="H26" s="32">
        <v>0.25814740465087499</v>
      </c>
    </row>
    <row r="27" spans="1:8" ht="14.25" x14ac:dyDescent="0.2">
      <c r="A27" s="32">
        <v>26</v>
      </c>
      <c r="B27" s="33">
        <v>42</v>
      </c>
      <c r="C27" s="32">
        <v>13642.602999999999</v>
      </c>
      <c r="D27" s="32">
        <v>201443.95850000001</v>
      </c>
      <c r="E27" s="32">
        <v>184911.00690000001</v>
      </c>
      <c r="F27" s="32">
        <v>16532.9516</v>
      </c>
      <c r="G27" s="32">
        <v>184911.00690000001</v>
      </c>
      <c r="H27" s="32">
        <v>8.2072213647449696E-2</v>
      </c>
    </row>
    <row r="28" spans="1:8" ht="14.25" x14ac:dyDescent="0.2">
      <c r="A28" s="32">
        <v>27</v>
      </c>
      <c r="B28" s="33">
        <v>75</v>
      </c>
      <c r="C28" s="32">
        <v>614</v>
      </c>
      <c r="D28" s="32">
        <v>323854.70085470099</v>
      </c>
      <c r="E28" s="32">
        <v>307148.82051282102</v>
      </c>
      <c r="F28" s="32">
        <v>16705.8803418803</v>
      </c>
      <c r="G28" s="32">
        <v>307148.82051282102</v>
      </c>
      <c r="H28" s="32">
        <v>5.1584492359663198E-2</v>
      </c>
    </row>
    <row r="29" spans="1:8" ht="14.25" x14ac:dyDescent="0.2">
      <c r="A29" s="32">
        <v>28</v>
      </c>
      <c r="B29" s="33">
        <v>76</v>
      </c>
      <c r="C29" s="32">
        <v>3266</v>
      </c>
      <c r="D29" s="32">
        <v>652109.07718205103</v>
      </c>
      <c r="E29" s="32">
        <v>641587.00978632504</v>
      </c>
      <c r="F29" s="32">
        <v>10522.067395726501</v>
      </c>
      <c r="G29" s="32">
        <v>641587.00978632504</v>
      </c>
      <c r="H29" s="32">
        <v>1.6135440778090902E-2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33976.877694576797</v>
      </c>
      <c r="E30" s="32">
        <v>30397.658512971801</v>
      </c>
      <c r="F30" s="32">
        <v>3579.2191816050199</v>
      </c>
      <c r="G30" s="32">
        <v>30397.658512971801</v>
      </c>
      <c r="H30" s="32">
        <v>0.10534279264207699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107</v>
      </c>
      <c r="D32" s="38">
        <v>139285.57999999999</v>
      </c>
      <c r="E32" s="38">
        <v>139579.67000000001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844</v>
      </c>
      <c r="D33" s="38">
        <v>2631635.4</v>
      </c>
      <c r="E33" s="38">
        <v>3096192.01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1133</v>
      </c>
      <c r="D34" s="38">
        <v>3244101.14</v>
      </c>
      <c r="E34" s="38">
        <v>3614164.35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1005</v>
      </c>
      <c r="D35" s="38">
        <v>2387846</v>
      </c>
      <c r="E35" s="38">
        <v>2937143.33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25</v>
      </c>
      <c r="D36" s="38">
        <v>6.6</v>
      </c>
      <c r="E36" s="38">
        <v>0.52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709</v>
      </c>
      <c r="D37" s="38">
        <v>1236682.46</v>
      </c>
      <c r="E37" s="38">
        <v>1450079.19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254</v>
      </c>
      <c r="D38" s="38">
        <v>361474.44</v>
      </c>
      <c r="E38" s="38">
        <v>314498.01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2015-07-31T05:06:27Z</dcterms:modified>
</cp:coreProperties>
</file>