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<sst xmlns="http://schemas.openxmlformats.org/spreadsheetml/2006/main" count="117" uniqueCount="74">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</sst>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33377629.185699996</v>
      </c>
      <c r="F3" s="25">
        <f>RA!I7</f>
        <v>-250207.7879</v>
      </c>
      <c r="G3" s="16">
        <f>SUM(G4:G40)</f>
        <v>33627836.973600008</v>
      </c>
      <c r="H3" s="27">
        <f>RA!J7</f>
        <v>-0.74962720242334302</v>
      </c>
      <c r="I3" s="20">
        <f>SUM(I4:I40)</f>
        <v>33377634.645624429</v>
      </c>
      <c r="J3" s="21">
        <f>SUM(J4:J40)</f>
        <v>33627831.475637458</v>
      </c>
      <c r="K3" s="22">
        <f>E3-I3</f>
        <v>-5.4599244333803654</v>
      </c>
      <c r="L3" s="22">
        <f>G3-J3</f>
        <v>5.497962549328804</v>
      </c>
    </row>
    <row r="4" spans="1:13" x14ac:dyDescent="0.15">
      <c r="A4" s="44">
        <f>RA!A8</f>
        <v>42216</v>
      </c>
      <c r="B4" s="12">
        <v>12</v>
      </c>
      <c r="C4" s="42" t="s">
        <v>6</v>
      </c>
      <c r="D4" s="42"/>
      <c r="E4" s="15">
        <f>VLOOKUP(C4,RA!B8:D36,3,0)</f>
        <v>1042652.2166</v>
      </c>
      <c r="F4" s="25">
        <f>VLOOKUP(C4,RA!B8:I39,8,0)</f>
        <v>46403.326399999998</v>
      </c>
      <c r="G4" s="16">
        <f t="shared" ref="G4:G40" si="0">E4-F4</f>
        <v>996248.89020000002</v>
      </c>
      <c r="H4" s="27">
        <f>RA!J8</f>
        <v>4.4505085838993601</v>
      </c>
      <c r="I4" s="20">
        <f>VLOOKUP(B4,RMS!B:D,3,FALSE)</f>
        <v>1042652.67020256</v>
      </c>
      <c r="J4" s="21">
        <f>VLOOKUP(B4,RMS!B:E,4,FALSE)</f>
        <v>996248.90405128198</v>
      </c>
      <c r="K4" s="22">
        <f t="shared" ref="K4:K40" si="1">E4-I4</f>
        <v>-0.45360255998093635</v>
      </c>
      <c r="L4" s="22">
        <f t="shared" ref="L4:L40" si="2">G4-J4</f>
        <v>-1.3851281953975558E-2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121407.1416</v>
      </c>
      <c r="F5" s="25">
        <f>VLOOKUP(C5,RA!B9:I40,8,0)</f>
        <v>23458.504000000001</v>
      </c>
      <c r="G5" s="16">
        <f t="shared" si="0"/>
        <v>97948.637600000002</v>
      </c>
      <c r="H5" s="27">
        <f>RA!J9</f>
        <v>19.322177996158299</v>
      </c>
      <c r="I5" s="20">
        <f>VLOOKUP(B5,RMS!B:D,3,FALSE)</f>
        <v>121407.175465252</v>
      </c>
      <c r="J5" s="21">
        <f>VLOOKUP(B5,RMS!B:E,4,FALSE)</f>
        <v>97948.621170962899</v>
      </c>
      <c r="K5" s="22">
        <f t="shared" si="1"/>
        <v>-3.386525200039614E-2</v>
      </c>
      <c r="L5" s="22">
        <f t="shared" si="2"/>
        <v>1.6429037103080191E-2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359284.7475</v>
      </c>
      <c r="F6" s="25">
        <f>VLOOKUP(C6,RA!B10:I41,8,0)</f>
        <v>49943.192900000002</v>
      </c>
      <c r="G6" s="16">
        <f t="shared" si="0"/>
        <v>309341.55459999997</v>
      </c>
      <c r="H6" s="27">
        <f>RA!J10</f>
        <v>13.900727277603099</v>
      </c>
      <c r="I6" s="20">
        <f>VLOOKUP(B6,RMS!B:D,3,FALSE)</f>
        <v>359287.21094017097</v>
      </c>
      <c r="J6" s="21">
        <f>VLOOKUP(B6,RMS!B:E,4,FALSE)</f>
        <v>309341.55465726502</v>
      </c>
      <c r="K6" s="22">
        <f>E6-I6</f>
        <v>-2.4634401709772646</v>
      </c>
      <c r="L6" s="22">
        <f t="shared" si="2"/>
        <v>-5.7265046052634716E-5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57298.713900000002</v>
      </c>
      <c r="F7" s="25">
        <f>VLOOKUP(C7,RA!B11:I42,8,0)</f>
        <v>3362.8409999999999</v>
      </c>
      <c r="G7" s="16">
        <f t="shared" si="0"/>
        <v>53935.872900000002</v>
      </c>
      <c r="H7" s="27">
        <f>RA!J11</f>
        <v>5.8689641897878602</v>
      </c>
      <c r="I7" s="20">
        <f>VLOOKUP(B7,RMS!B:D,3,FALSE)</f>
        <v>57298.752607692302</v>
      </c>
      <c r="J7" s="21">
        <f>VLOOKUP(B7,RMS!B:E,4,FALSE)</f>
        <v>53935.8732529915</v>
      </c>
      <c r="K7" s="22">
        <f t="shared" si="1"/>
        <v>-3.8707692299794871E-2</v>
      </c>
      <c r="L7" s="22">
        <f t="shared" si="2"/>
        <v>-3.5299149749334902E-4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322368.6998</v>
      </c>
      <c r="F8" s="25">
        <f>VLOOKUP(C8,RA!B12:I43,8,0)</f>
        <v>-39351.294199999997</v>
      </c>
      <c r="G8" s="16">
        <f t="shared" si="0"/>
        <v>361719.99400000001</v>
      </c>
      <c r="H8" s="27">
        <f>RA!J12</f>
        <v>-12.2069215232167</v>
      </c>
      <c r="I8" s="20">
        <f>VLOOKUP(B8,RMS!B:D,3,FALSE)</f>
        <v>322368.71273931599</v>
      </c>
      <c r="J8" s="21">
        <f>VLOOKUP(B8,RMS!B:E,4,FALSE)</f>
        <v>361719.99321367498</v>
      </c>
      <c r="K8" s="22">
        <f t="shared" si="1"/>
        <v>-1.2939315987750888E-2</v>
      </c>
      <c r="L8" s="22">
        <f t="shared" si="2"/>
        <v>7.8632502118125558E-4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748546.11100000003</v>
      </c>
      <c r="F9" s="25">
        <f>VLOOKUP(C9,RA!B13:I44,8,0)</f>
        <v>-153440.7452</v>
      </c>
      <c r="G9" s="16">
        <f t="shared" si="0"/>
        <v>901986.85620000004</v>
      </c>
      <c r="H9" s="27">
        <f>RA!J13</f>
        <v>-20.498502756899601</v>
      </c>
      <c r="I9" s="20">
        <f>VLOOKUP(B9,RMS!B:D,3,FALSE)</f>
        <v>748546.115560684</v>
      </c>
      <c r="J9" s="21">
        <f>VLOOKUP(B9,RMS!B:E,4,FALSE)</f>
        <v>901986.85432564095</v>
      </c>
      <c r="K9" s="22">
        <f t="shared" si="1"/>
        <v>-4.5606839703395963E-3</v>
      </c>
      <c r="L9" s="22">
        <f t="shared" si="2"/>
        <v>1.8743590917438269E-3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255302.57860000001</v>
      </c>
      <c r="F10" s="25">
        <f>VLOOKUP(C10,RA!B14:I45,8,0)</f>
        <v>38204.456899999997</v>
      </c>
      <c r="G10" s="16">
        <f t="shared" si="0"/>
        <v>217098.12170000002</v>
      </c>
      <c r="H10" s="27">
        <f>RA!J14</f>
        <v>14.964383481554099</v>
      </c>
      <c r="I10" s="20">
        <f>VLOOKUP(B10,RMS!B:D,3,FALSE)</f>
        <v>255302.58313162401</v>
      </c>
      <c r="J10" s="21">
        <f>VLOOKUP(B10,RMS!B:E,4,FALSE)</f>
        <v>217098.11391367501</v>
      </c>
      <c r="K10" s="22">
        <f t="shared" si="1"/>
        <v>-4.5316239993553609E-3</v>
      </c>
      <c r="L10" s="22">
        <f t="shared" si="2"/>
        <v>7.7863250044174492E-3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209067.49669999999</v>
      </c>
      <c r="F11" s="25">
        <f>VLOOKUP(C11,RA!B15:I46,8,0)</f>
        <v>9058.4891000000007</v>
      </c>
      <c r="G11" s="16">
        <f t="shared" si="0"/>
        <v>200009.00759999998</v>
      </c>
      <c r="H11" s="27">
        <f>RA!J15</f>
        <v>4.3328060281883101</v>
      </c>
      <c r="I11" s="20">
        <f>VLOOKUP(B11,RMS!B:D,3,FALSE)</f>
        <v>209067.563067521</v>
      </c>
      <c r="J11" s="21">
        <f>VLOOKUP(B11,RMS!B:E,4,FALSE)</f>
        <v>200009.00761623899</v>
      </c>
      <c r="K11" s="22">
        <f t="shared" si="1"/>
        <v>-6.6367521008942276E-2</v>
      </c>
      <c r="L11" s="22">
        <f t="shared" si="2"/>
        <v>-1.6239006072282791E-5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2033289.6435</v>
      </c>
      <c r="F12" s="25">
        <f>VLOOKUP(C12,RA!B16:I47,8,0)</f>
        <v>-197952.1876</v>
      </c>
      <c r="G12" s="16">
        <f t="shared" si="0"/>
        <v>2231241.8311000001</v>
      </c>
      <c r="H12" s="27">
        <f>RA!J16</f>
        <v>-9.7355626746445907</v>
      </c>
      <c r="I12" s="20">
        <f>VLOOKUP(B12,RMS!B:D,3,FALSE)</f>
        <v>2033289.0489717899</v>
      </c>
      <c r="J12" s="21">
        <f>VLOOKUP(B12,RMS!B:E,4,FALSE)</f>
        <v>2231241.8306700899</v>
      </c>
      <c r="K12" s="22">
        <f t="shared" si="1"/>
        <v>0.59452821011655033</v>
      </c>
      <c r="L12" s="22">
        <f t="shared" si="2"/>
        <v>4.2991014197468758E-4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1225692.2106000001</v>
      </c>
      <c r="F13" s="25">
        <f>VLOOKUP(C13,RA!B17:I48,8,0)</f>
        <v>1119.2453</v>
      </c>
      <c r="G13" s="16">
        <f t="shared" si="0"/>
        <v>1224572.9653</v>
      </c>
      <c r="H13" s="27">
        <f>RA!J17</f>
        <v>9.1315363703919003E-2</v>
      </c>
      <c r="I13" s="20">
        <f>VLOOKUP(B13,RMS!B:D,3,FALSE)</f>
        <v>1225692.6189914499</v>
      </c>
      <c r="J13" s="21">
        <f>VLOOKUP(B13,RMS!B:E,4,FALSE)</f>
        <v>1224572.9648367499</v>
      </c>
      <c r="K13" s="22">
        <f t="shared" si="1"/>
        <v>-0.40839144983328879</v>
      </c>
      <c r="L13" s="22">
        <f t="shared" si="2"/>
        <v>4.6325009316205978E-4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2721875.7538000001</v>
      </c>
      <c r="F14" s="25">
        <f>VLOOKUP(C14,RA!B18:I49,8,0)</f>
        <v>-53471.865400000002</v>
      </c>
      <c r="G14" s="16">
        <f t="shared" si="0"/>
        <v>2775347.6192000001</v>
      </c>
      <c r="H14" s="27">
        <f>RA!J18</f>
        <v>-1.9645226394095401</v>
      </c>
      <c r="I14" s="20">
        <f>VLOOKUP(B14,RMS!B:D,3,FALSE)</f>
        <v>2721876.6913108602</v>
      </c>
      <c r="J14" s="21">
        <f>VLOOKUP(B14,RMS!B:E,4,FALSE)</f>
        <v>2775347.6088492302</v>
      </c>
      <c r="K14" s="22">
        <f t="shared" si="1"/>
        <v>-0.93751086015254259</v>
      </c>
      <c r="L14" s="22">
        <f t="shared" si="2"/>
        <v>1.0350769851356745E-2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1307829.5329</v>
      </c>
      <c r="F15" s="25">
        <f>VLOOKUP(C15,RA!B19:I50,8,0)</f>
        <v>-105244.8953</v>
      </c>
      <c r="G15" s="16">
        <f t="shared" si="0"/>
        <v>1413074.4282</v>
      </c>
      <c r="H15" s="27">
        <f>RA!J19</f>
        <v>-8.0472945940155096</v>
      </c>
      <c r="I15" s="20">
        <f>VLOOKUP(B15,RMS!B:D,3,FALSE)</f>
        <v>1307829.61707009</v>
      </c>
      <c r="J15" s="21">
        <f>VLOOKUP(B15,RMS!B:E,4,FALSE)</f>
        <v>1413074.43007778</v>
      </c>
      <c r="K15" s="22">
        <f t="shared" si="1"/>
        <v>-8.4170090034604073E-2</v>
      </c>
      <c r="L15" s="22">
        <f t="shared" si="2"/>
        <v>-1.8777800723910332E-3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2607568.4051000001</v>
      </c>
      <c r="F16" s="25">
        <f>VLOOKUP(C16,RA!B20:I51,8,0)</f>
        <v>-78704.561799999996</v>
      </c>
      <c r="G16" s="16">
        <f t="shared" si="0"/>
        <v>2686272.9668999999</v>
      </c>
      <c r="H16" s="27">
        <f>RA!J20</f>
        <v>-3.0183124494861202</v>
      </c>
      <c r="I16" s="20">
        <f>VLOOKUP(B16,RMS!B:D,3,FALSE)</f>
        <v>2607568.23654701</v>
      </c>
      <c r="J16" s="21">
        <f>VLOOKUP(B16,RMS!B:E,4,FALSE)</f>
        <v>2686272.9668957298</v>
      </c>
      <c r="K16" s="22">
        <f t="shared" si="1"/>
        <v>0.16855299007147551</v>
      </c>
      <c r="L16" s="22">
        <f t="shared" si="2"/>
        <v>4.270114004611969E-6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500483.49</v>
      </c>
      <c r="F17" s="25">
        <f>VLOOKUP(C17,RA!B21:I52,8,0)</f>
        <v>26535.606800000001</v>
      </c>
      <c r="G17" s="16">
        <f t="shared" si="0"/>
        <v>473947.88319999998</v>
      </c>
      <c r="H17" s="27">
        <f>RA!J21</f>
        <v>5.3019944374189096</v>
      </c>
      <c r="I17" s="20">
        <f>VLOOKUP(B17,RMS!B:D,3,FALSE)</f>
        <v>500482.68243925599</v>
      </c>
      <c r="J17" s="21">
        <f>VLOOKUP(B17,RMS!B:E,4,FALSE)</f>
        <v>473947.88303756103</v>
      </c>
      <c r="K17" s="22">
        <f t="shared" si="1"/>
        <v>0.8075607439968735</v>
      </c>
      <c r="L17" s="22">
        <f t="shared" si="2"/>
        <v>1.6243895515799522E-4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1649393.5072000001</v>
      </c>
      <c r="F18" s="25">
        <f>VLOOKUP(C18,RA!B22:I53,8,0)</f>
        <v>164577.1458</v>
      </c>
      <c r="G18" s="16">
        <f t="shared" si="0"/>
        <v>1484816.3614000001</v>
      </c>
      <c r="H18" s="27">
        <f>RA!J22</f>
        <v>9.97804011484107</v>
      </c>
      <c r="I18" s="20">
        <f>VLOOKUP(B18,RMS!B:D,3,FALSE)</f>
        <v>1649394.3226000001</v>
      </c>
      <c r="J18" s="21">
        <f>VLOOKUP(B18,RMS!B:E,4,FALSE)</f>
        <v>1484816.3504999999</v>
      </c>
      <c r="K18" s="22">
        <f t="shared" si="1"/>
        <v>-0.81539999996311963</v>
      </c>
      <c r="L18" s="22">
        <f t="shared" si="2"/>
        <v>1.0900000110268593E-2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4846663.7511999998</v>
      </c>
      <c r="F19" s="25">
        <f>VLOOKUP(C19,RA!B23:I54,8,0)</f>
        <v>6040.8577999999998</v>
      </c>
      <c r="G19" s="16">
        <f t="shared" si="0"/>
        <v>4840622.8933999995</v>
      </c>
      <c r="H19" s="27">
        <f>RA!J23</f>
        <v>0.124639506887688</v>
      </c>
      <c r="I19" s="20">
        <f>VLOOKUP(B19,RMS!B:D,3,FALSE)</f>
        <v>4846665.0416068397</v>
      </c>
      <c r="J19" s="21">
        <f>VLOOKUP(B19,RMS!B:E,4,FALSE)</f>
        <v>4840622.9213367496</v>
      </c>
      <c r="K19" s="22">
        <f t="shared" si="1"/>
        <v>-1.2904068399220705</v>
      </c>
      <c r="L19" s="22">
        <f t="shared" si="2"/>
        <v>-2.7936750091612339E-2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333861.28629999998</v>
      </c>
      <c r="F20" s="25">
        <f>VLOOKUP(C20,RA!B24:I55,8,0)</f>
        <v>44190.608899999999</v>
      </c>
      <c r="G20" s="16">
        <f t="shared" si="0"/>
        <v>289670.67739999999</v>
      </c>
      <c r="H20" s="27">
        <f>RA!J24</f>
        <v>13.2362183677359</v>
      </c>
      <c r="I20" s="20">
        <f>VLOOKUP(B20,RMS!B:D,3,FALSE)</f>
        <v>333861.34331906802</v>
      </c>
      <c r="J20" s="21">
        <f>VLOOKUP(B20,RMS!B:E,4,FALSE)</f>
        <v>289670.67153852998</v>
      </c>
      <c r="K20" s="22">
        <f t="shared" si="1"/>
        <v>-5.7019068044610322E-2</v>
      </c>
      <c r="L20" s="22">
        <f t="shared" si="2"/>
        <v>5.8614700101315975E-3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354388.6312</v>
      </c>
      <c r="F21" s="25">
        <f>VLOOKUP(C21,RA!B25:I56,8,0)</f>
        <v>17267.134399999999</v>
      </c>
      <c r="G21" s="16">
        <f t="shared" si="0"/>
        <v>337121.49680000002</v>
      </c>
      <c r="H21" s="27">
        <f>RA!J25</f>
        <v>4.8723725536938201</v>
      </c>
      <c r="I21" s="20">
        <f>VLOOKUP(B21,RMS!B:D,3,FALSE)</f>
        <v>354388.63263014099</v>
      </c>
      <c r="J21" s="21">
        <f>VLOOKUP(B21,RMS!B:E,4,FALSE)</f>
        <v>337121.48895992199</v>
      </c>
      <c r="K21" s="22">
        <f t="shared" si="1"/>
        <v>-1.4301409828476608E-3</v>
      </c>
      <c r="L21" s="22">
        <f t="shared" si="2"/>
        <v>7.840078033041209E-3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1321822.7927999999</v>
      </c>
      <c r="F22" s="25">
        <f>VLOOKUP(C22,RA!B26:I57,8,0)</f>
        <v>114156.97139999999</v>
      </c>
      <c r="G22" s="16">
        <f t="shared" si="0"/>
        <v>1207665.8214</v>
      </c>
      <c r="H22" s="27">
        <f>RA!J26</f>
        <v>8.6363294703205096</v>
      </c>
      <c r="I22" s="20">
        <f>VLOOKUP(B22,RMS!B:D,3,FALSE)</f>
        <v>1321822.4775464199</v>
      </c>
      <c r="J22" s="21">
        <f>VLOOKUP(B22,RMS!B:E,4,FALSE)</f>
        <v>1207665.96476325</v>
      </c>
      <c r="K22" s="22">
        <f t="shared" si="1"/>
        <v>0.31525357998907566</v>
      </c>
      <c r="L22" s="22">
        <f t="shared" si="2"/>
        <v>-0.1433632499538362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256501.54749999999</v>
      </c>
      <c r="F23" s="25">
        <f>VLOOKUP(C23,RA!B27:I58,8,0)</f>
        <v>69483.728400000007</v>
      </c>
      <c r="G23" s="16">
        <f t="shared" si="0"/>
        <v>187017.81909999996</v>
      </c>
      <c r="H23" s="27">
        <f>RA!J27</f>
        <v>27.089009433754001</v>
      </c>
      <c r="I23" s="20">
        <f>VLOOKUP(B23,RMS!B:D,3,FALSE)</f>
        <v>256501.45206639401</v>
      </c>
      <c r="J23" s="21">
        <f>VLOOKUP(B23,RMS!B:E,4,FALSE)</f>
        <v>187017.82409551099</v>
      </c>
      <c r="K23" s="22">
        <f t="shared" si="1"/>
        <v>9.543360598036088E-2</v>
      </c>
      <c r="L23" s="22">
        <f t="shared" si="2"/>
        <v>-4.9955110298469663E-3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1257888.6932000001</v>
      </c>
      <c r="F24" s="25">
        <f>VLOOKUP(C24,RA!B28:I59,8,0)</f>
        <v>-16074.4871</v>
      </c>
      <c r="G24" s="16">
        <f t="shared" si="0"/>
        <v>1273963.1803000001</v>
      </c>
      <c r="H24" s="27">
        <f>RA!J28</f>
        <v>-1.27789423554698</v>
      </c>
      <c r="I24" s="20">
        <f>VLOOKUP(B24,RMS!B:D,3,FALSE)</f>
        <v>1257888.6915008801</v>
      </c>
      <c r="J24" s="21">
        <f>VLOOKUP(B24,RMS!B:E,4,FALSE)</f>
        <v>1273963.15639027</v>
      </c>
      <c r="K24" s="22">
        <f t="shared" si="1"/>
        <v>1.6991200391203165E-3</v>
      </c>
      <c r="L24" s="22">
        <f t="shared" si="2"/>
        <v>2.3909730138257146E-2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761034.39190000005</v>
      </c>
      <c r="F25" s="25">
        <f>VLOOKUP(C25,RA!B29:I60,8,0)</f>
        <v>107578.4669</v>
      </c>
      <c r="G25" s="16">
        <f t="shared" si="0"/>
        <v>653455.92500000005</v>
      </c>
      <c r="H25" s="27">
        <f>RA!J29</f>
        <v>14.1358219871535</v>
      </c>
      <c r="I25" s="20">
        <f>VLOOKUP(B25,RMS!B:D,3,FALSE)</f>
        <v>761034.41201415902</v>
      </c>
      <c r="J25" s="21">
        <f>VLOOKUP(B25,RMS!B:E,4,FALSE)</f>
        <v>653455.90433734097</v>
      </c>
      <c r="K25" s="22">
        <f t="shared" si="1"/>
        <v>-2.0114158978685737E-2</v>
      </c>
      <c r="L25" s="22">
        <f t="shared" si="2"/>
        <v>2.0662659080699086E-2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1848310.6924000001</v>
      </c>
      <c r="F26" s="25">
        <f>VLOOKUP(C26,RA!B30:I61,8,0)</f>
        <v>142837.70800000001</v>
      </c>
      <c r="G26" s="16">
        <f t="shared" si="0"/>
        <v>1705472.9844</v>
      </c>
      <c r="H26" s="27">
        <f>RA!J30</f>
        <v>7.72801394199195</v>
      </c>
      <c r="I26" s="20">
        <f>VLOOKUP(B26,RMS!B:D,3,FALSE)</f>
        <v>1848310.6878690301</v>
      </c>
      <c r="J26" s="21">
        <f>VLOOKUP(B26,RMS!B:E,4,FALSE)</f>
        <v>1705472.9714929999</v>
      </c>
      <c r="K26" s="22">
        <f t="shared" si="1"/>
        <v>4.5309700071811676E-3</v>
      </c>
      <c r="L26" s="22">
        <f t="shared" si="2"/>
        <v>1.2907000025734305E-2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3063920.1055000001</v>
      </c>
      <c r="F27" s="25">
        <f>VLOOKUP(C27,RA!B31:I62,8,0)</f>
        <v>-121619.8419</v>
      </c>
      <c r="G27" s="16">
        <f t="shared" si="0"/>
        <v>3185539.9473999999</v>
      </c>
      <c r="H27" s="27">
        <f>RA!J31</f>
        <v>-3.9694194924235102</v>
      </c>
      <c r="I27" s="20">
        <f>VLOOKUP(B27,RMS!B:D,3,FALSE)</f>
        <v>3063920.8915601801</v>
      </c>
      <c r="J27" s="21">
        <f>VLOOKUP(B27,RMS!B:E,4,FALSE)</f>
        <v>3185534.3844911498</v>
      </c>
      <c r="K27" s="22">
        <f t="shared" si="1"/>
        <v>-0.7860601800493896</v>
      </c>
      <c r="L27" s="22">
        <f t="shared" si="2"/>
        <v>5.5629088501445949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126057.6972</v>
      </c>
      <c r="F28" s="25">
        <f>VLOOKUP(C28,RA!B32:I63,8,0)</f>
        <v>31918.348600000001</v>
      </c>
      <c r="G28" s="16">
        <f t="shared" si="0"/>
        <v>94139.348599999998</v>
      </c>
      <c r="H28" s="27">
        <f>RA!J32</f>
        <v>25.320428112659499</v>
      </c>
      <c r="I28" s="20">
        <f>VLOOKUP(B28,RMS!B:D,3,FALSE)</f>
        <v>126057.673079245</v>
      </c>
      <c r="J28" s="21">
        <f>VLOOKUP(B28,RMS!B:E,4,FALSE)</f>
        <v>94139.354875883393</v>
      </c>
      <c r="K28" s="22">
        <f t="shared" si="1"/>
        <v>2.4120754998875782E-2</v>
      </c>
      <c r="L28" s="22">
        <f t="shared" si="2"/>
        <v>-6.2758833955740556E-3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227512.82279999999</v>
      </c>
      <c r="F30" s="25">
        <f>VLOOKUP(C30,RA!B34:I66,8,0)</f>
        <v>17653.8269</v>
      </c>
      <c r="G30" s="16">
        <f t="shared" si="0"/>
        <v>209858.99589999998</v>
      </c>
      <c r="H30" s="27">
        <f>RA!J34</f>
        <v>0</v>
      </c>
      <c r="I30" s="20">
        <f>VLOOKUP(B30,RMS!B:D,3,FALSE)</f>
        <v>227512.82199999999</v>
      </c>
      <c r="J30" s="21">
        <f>VLOOKUP(B30,RMS!B:E,4,FALSE)</f>
        <v>209858.9798</v>
      </c>
      <c r="K30" s="22">
        <f t="shared" si="1"/>
        <v>8.0000000889413059E-4</v>
      </c>
      <c r="L30" s="22">
        <f t="shared" si="2"/>
        <v>1.6099999978905544E-2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145688.94</v>
      </c>
      <c r="F31" s="25">
        <f>VLOOKUP(C31,RA!B35:I67,8,0)</f>
        <v>518.53</v>
      </c>
      <c r="G31" s="16">
        <f t="shared" si="0"/>
        <v>145170.41</v>
      </c>
      <c r="H31" s="27">
        <f>RA!J35</f>
        <v>7.7594865567287101</v>
      </c>
      <c r="I31" s="20">
        <f>VLOOKUP(B31,RMS!B:D,3,FALSE)</f>
        <v>145688.94</v>
      </c>
      <c r="J31" s="21">
        <f>VLOOKUP(B31,RMS!B:E,4,FALSE)</f>
        <v>145170.41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905384.84</v>
      </c>
      <c r="F32" s="25">
        <f>VLOOKUP(C32,RA!B34:I67,8,0)</f>
        <v>-143437.42000000001</v>
      </c>
      <c r="G32" s="16">
        <f t="shared" si="0"/>
        <v>1048822.26</v>
      </c>
      <c r="H32" s="27">
        <f>RA!J35</f>
        <v>7.7594865567287101</v>
      </c>
      <c r="I32" s="20">
        <f>VLOOKUP(B32,RMS!B:D,3,FALSE)</f>
        <v>905384.84</v>
      </c>
      <c r="J32" s="21">
        <f>VLOOKUP(B32,RMS!B:E,4,FALSE)</f>
        <v>1048822.26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777512.83</v>
      </c>
      <c r="F33" s="25">
        <f>VLOOKUP(C33,RA!B34:I68,8,0)</f>
        <v>-88444.81</v>
      </c>
      <c r="G33" s="16">
        <f t="shared" si="0"/>
        <v>865957.6399999999</v>
      </c>
      <c r="H33" s="27">
        <f>RA!J34</f>
        <v>0</v>
      </c>
      <c r="I33" s="20">
        <f>VLOOKUP(B33,RMS!B:D,3,FALSE)</f>
        <v>777512.83</v>
      </c>
      <c r="J33" s="21">
        <f>VLOOKUP(B33,RMS!B:E,4,FALSE)</f>
        <v>865957.64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719914.13</v>
      </c>
      <c r="F34" s="25">
        <f>VLOOKUP(C34,RA!B35:I69,8,0)</f>
        <v>-160239.20000000001</v>
      </c>
      <c r="G34" s="16">
        <f t="shared" si="0"/>
        <v>880153.33000000007</v>
      </c>
      <c r="H34" s="27">
        <f>RA!J35</f>
        <v>7.7594865567287101</v>
      </c>
      <c r="I34" s="20">
        <f>VLOOKUP(B34,RMS!B:D,3,FALSE)</f>
        <v>719914.13</v>
      </c>
      <c r="J34" s="21">
        <f>VLOOKUP(B34,RMS!B:E,4,FALSE)</f>
        <v>880153.33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8.59</v>
      </c>
      <c r="F35" s="25">
        <f>VLOOKUP(C35,RA!B36:I70,8,0)</f>
        <v>7.74</v>
      </c>
      <c r="G35" s="16">
        <f t="shared" si="0"/>
        <v>0.84999999999999964</v>
      </c>
      <c r="H35" s="27">
        <f>RA!J36</f>
        <v>0.35591582998681998</v>
      </c>
      <c r="I35" s="20">
        <f>VLOOKUP(B35,RMS!B:D,3,FALSE)</f>
        <v>8.59</v>
      </c>
      <c r="J35" s="21">
        <f>VLOOKUP(B35,RMS!B:E,4,FALSE)</f>
        <v>0.85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157770.08489999999</v>
      </c>
      <c r="F36" s="25">
        <f>VLOOKUP(C36,RA!B8:I70,8,0)</f>
        <v>8421.6190000000006</v>
      </c>
      <c r="G36" s="16">
        <f t="shared" si="0"/>
        <v>149348.46589999998</v>
      </c>
      <c r="H36" s="27">
        <f>RA!J36</f>
        <v>0.35591582998681998</v>
      </c>
      <c r="I36" s="20">
        <f>VLOOKUP(B36,RMS!B:D,3,FALSE)</f>
        <v>157770.085470085</v>
      </c>
      <c r="J36" s="21">
        <f>VLOOKUP(B36,RMS!B:E,4,FALSE)</f>
        <v>149348.46581196599</v>
      </c>
      <c r="K36" s="22">
        <f t="shared" si="1"/>
        <v>-5.70085016079247E-4</v>
      </c>
      <c r="L36" s="22">
        <f t="shared" si="2"/>
        <v>8.8033993961289525E-5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518910.9241</v>
      </c>
      <c r="F37" s="25">
        <f>VLOOKUP(C37,RA!B8:I71,8,0)</f>
        <v>15162.752500000001</v>
      </c>
      <c r="G37" s="16">
        <f t="shared" si="0"/>
        <v>503748.1716</v>
      </c>
      <c r="H37" s="27">
        <f>RA!J37</f>
        <v>-15.842701762048501</v>
      </c>
      <c r="I37" s="20">
        <f>VLOOKUP(B37,RMS!B:D,3,FALSE)</f>
        <v>518910.91748205101</v>
      </c>
      <c r="J37" s="21">
        <f>VLOOKUP(B37,RMS!B:E,4,FALSE)</f>
        <v>503748.17349401698</v>
      </c>
      <c r="K37" s="22">
        <f t="shared" si="1"/>
        <v>6.6179489949718118E-3</v>
      </c>
      <c r="L37" s="22">
        <f t="shared" si="2"/>
        <v>-1.8940169829875231E-3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333272.71000000002</v>
      </c>
      <c r="F38" s="25">
        <f>VLOOKUP(C38,RA!B9:I72,8,0)</f>
        <v>-63240.58</v>
      </c>
      <c r="G38" s="16">
        <f t="shared" si="0"/>
        <v>396513.29000000004</v>
      </c>
      <c r="H38" s="27">
        <f>RA!J38</f>
        <v>-11.375350552093099</v>
      </c>
      <c r="I38" s="20">
        <f>VLOOKUP(B38,RMS!B:D,3,FALSE)</f>
        <v>333272.71000000002</v>
      </c>
      <c r="J38" s="21">
        <f>VLOOKUP(B38,RMS!B:E,4,FALSE)</f>
        <v>396513.29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212965.81</v>
      </c>
      <c r="F39" s="25">
        <f>VLOOKUP(C39,RA!B10:I73,8,0)</f>
        <v>28142.400000000001</v>
      </c>
      <c r="G39" s="16">
        <f t="shared" si="0"/>
        <v>184823.41</v>
      </c>
      <c r="H39" s="27">
        <f>RA!J39</f>
        <v>-22.2580990318943</v>
      </c>
      <c r="I39" s="20">
        <f>VLOOKUP(B39,RMS!B:D,3,FALSE)</f>
        <v>212965.81</v>
      </c>
      <c r="J39" s="21">
        <f>VLOOKUP(B39,RMS!B:E,4,FALSE)</f>
        <v>184823.41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46177.6659</v>
      </c>
      <c r="F40" s="25">
        <f>VLOOKUP(C40,RA!B8:I74,8,0)</f>
        <v>4970.5995999999996</v>
      </c>
      <c r="G40" s="16">
        <f t="shared" si="0"/>
        <v>41207.066299999999</v>
      </c>
      <c r="H40" s="27">
        <f>RA!J40</f>
        <v>90.104772991850993</v>
      </c>
      <c r="I40" s="20">
        <f>VLOOKUP(B40,RMS!B:D,3,FALSE)</f>
        <v>46177.665834656997</v>
      </c>
      <c r="J40" s="21">
        <f>VLOOKUP(B40,RMS!B:E,4,FALSE)</f>
        <v>41207.067180999897</v>
      </c>
      <c r="K40" s="22">
        <f t="shared" si="1"/>
        <v>6.5343003370799124E-5</v>
      </c>
      <c r="L40" s="22">
        <f t="shared" si="2"/>
        <v>-8.8099989807233214E-4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33377629.185699999</v>
      </c>
      <c r="E7" s="68">
        <v>20317509.3605</v>
      </c>
      <c r="F7" s="69">
        <v>164.280122102912</v>
      </c>
      <c r="G7" s="68">
        <v>17679184.614</v>
      </c>
      <c r="H7" s="69">
        <v>88.796202508505502</v>
      </c>
      <c r="I7" s="68">
        <v>-250207.7879</v>
      </c>
      <c r="J7" s="69">
        <v>-0.74962720242334302</v>
      </c>
      <c r="K7" s="68">
        <v>1592243.6813999999</v>
      </c>
      <c r="L7" s="69">
        <v>9.0063185388036207</v>
      </c>
      <c r="M7" s="69">
        <v>-1.15714164284201</v>
      </c>
      <c r="N7" s="68">
        <v>594450646.27989995</v>
      </c>
      <c r="O7" s="68">
        <v>4752150889.0888996</v>
      </c>
      <c r="P7" s="68">
        <v>1271268</v>
      </c>
      <c r="Q7" s="68">
        <v>1238474</v>
      </c>
      <c r="R7" s="69">
        <v>2.6479360890902899</v>
      </c>
      <c r="S7" s="68">
        <v>26.2553837473294</v>
      </c>
      <c r="T7" s="68">
        <v>31.9213264977706</v>
      </c>
      <c r="U7" s="70">
        <v>-21.580117833994802</v>
      </c>
      <c r="V7" s="58"/>
      <c r="W7" s="58"/>
    </row>
    <row r="8" spans="1:23" ht="14.25" thickBot="1" x14ac:dyDescent="0.2">
      <c r="A8" s="55">
        <v>42216</v>
      </c>
      <c r="B8" s="45" t="s">
        <v>6</v>
      </c>
      <c r="C8" s="46"/>
      <c r="D8" s="71">
        <v>1042652.2166</v>
      </c>
      <c r="E8" s="71">
        <v>612709.25049999997</v>
      </c>
      <c r="F8" s="72">
        <v>170.170797282585</v>
      </c>
      <c r="G8" s="71">
        <v>518416.30530000001</v>
      </c>
      <c r="H8" s="72">
        <v>101.122573873642</v>
      </c>
      <c r="I8" s="71">
        <v>46403.326399999998</v>
      </c>
      <c r="J8" s="72">
        <v>4.4505085838993601</v>
      </c>
      <c r="K8" s="71">
        <v>148173.51790000001</v>
      </c>
      <c r="L8" s="72">
        <v>28.5819555413586</v>
      </c>
      <c r="M8" s="72">
        <v>-0.68683117565369001</v>
      </c>
      <c r="N8" s="71">
        <v>19937538.6631</v>
      </c>
      <c r="O8" s="71">
        <v>171089700.9743</v>
      </c>
      <c r="P8" s="71">
        <v>45689</v>
      </c>
      <c r="Q8" s="71">
        <v>45321</v>
      </c>
      <c r="R8" s="72">
        <v>0.81198561373314604</v>
      </c>
      <c r="S8" s="71">
        <v>22.8206399045722</v>
      </c>
      <c r="T8" s="71">
        <v>23.703631078308099</v>
      </c>
      <c r="U8" s="73">
        <v>-3.8692656184410401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121407.1416</v>
      </c>
      <c r="E9" s="71">
        <v>111655.34600000001</v>
      </c>
      <c r="F9" s="72">
        <v>108.733836712127</v>
      </c>
      <c r="G9" s="71">
        <v>90487.914799999999</v>
      </c>
      <c r="H9" s="72">
        <v>34.169454416469797</v>
      </c>
      <c r="I9" s="71">
        <v>23458.504000000001</v>
      </c>
      <c r="J9" s="72">
        <v>19.322177996158299</v>
      </c>
      <c r="K9" s="71">
        <v>21083.4804</v>
      </c>
      <c r="L9" s="72">
        <v>23.299774833578098</v>
      </c>
      <c r="M9" s="72">
        <v>0.11264855493213501</v>
      </c>
      <c r="N9" s="71">
        <v>3727222.5419000001</v>
      </c>
      <c r="O9" s="71">
        <v>27285038.605099998</v>
      </c>
      <c r="P9" s="71">
        <v>6149</v>
      </c>
      <c r="Q9" s="71">
        <v>5724</v>
      </c>
      <c r="R9" s="72">
        <v>7.4248777078965702</v>
      </c>
      <c r="S9" s="71">
        <v>19.744209074646299</v>
      </c>
      <c r="T9" s="71">
        <v>16.550032058001399</v>
      </c>
      <c r="U9" s="73">
        <v>16.177791698663501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359284.7475</v>
      </c>
      <c r="E10" s="71">
        <v>186365.19760000001</v>
      </c>
      <c r="F10" s="72">
        <v>192.785322649748</v>
      </c>
      <c r="G10" s="71">
        <v>157294.13579999999</v>
      </c>
      <c r="H10" s="72">
        <v>128.41585649247099</v>
      </c>
      <c r="I10" s="71">
        <v>49943.192900000002</v>
      </c>
      <c r="J10" s="72">
        <v>13.900727277603099</v>
      </c>
      <c r="K10" s="71">
        <v>43624.754699999998</v>
      </c>
      <c r="L10" s="72">
        <v>27.7345080146338</v>
      </c>
      <c r="M10" s="72">
        <v>0.14483607400089299</v>
      </c>
      <c r="N10" s="71">
        <v>5677871.9278999995</v>
      </c>
      <c r="O10" s="71">
        <v>44658565.370300002</v>
      </c>
      <c r="P10" s="71">
        <v>111433</v>
      </c>
      <c r="Q10" s="71">
        <v>107493</v>
      </c>
      <c r="R10" s="72">
        <v>3.6653549533457901</v>
      </c>
      <c r="S10" s="71">
        <v>3.2242221559143198</v>
      </c>
      <c r="T10" s="71">
        <v>1.5687559292233</v>
      </c>
      <c r="U10" s="73">
        <v>51.344670020777897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57298.713900000002</v>
      </c>
      <c r="E11" s="71">
        <v>78673.044599999994</v>
      </c>
      <c r="F11" s="72">
        <v>72.831443337836703</v>
      </c>
      <c r="G11" s="71">
        <v>47404.984199999999</v>
      </c>
      <c r="H11" s="72">
        <v>20.870652879576301</v>
      </c>
      <c r="I11" s="71">
        <v>3362.8409999999999</v>
      </c>
      <c r="J11" s="72">
        <v>5.8689641897878602</v>
      </c>
      <c r="K11" s="71">
        <v>9971.0200999999997</v>
      </c>
      <c r="L11" s="72">
        <v>21.0336956509312</v>
      </c>
      <c r="M11" s="72">
        <v>-0.66273851960242303</v>
      </c>
      <c r="N11" s="71">
        <v>1648206.078</v>
      </c>
      <c r="O11" s="71">
        <v>14544009.352700001</v>
      </c>
      <c r="P11" s="71">
        <v>3933</v>
      </c>
      <c r="Q11" s="71">
        <v>3787</v>
      </c>
      <c r="R11" s="72">
        <v>3.8552944283073698</v>
      </c>
      <c r="S11" s="71">
        <v>14.5687042715484</v>
      </c>
      <c r="T11" s="71">
        <v>14.1865175336678</v>
      </c>
      <c r="U11" s="73">
        <v>2.6233406262972099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322368.6998</v>
      </c>
      <c r="E12" s="71">
        <v>188319.33360000001</v>
      </c>
      <c r="F12" s="72">
        <v>171.18194591996999</v>
      </c>
      <c r="G12" s="71">
        <v>122863.9071</v>
      </c>
      <c r="H12" s="72">
        <v>162.37868175364301</v>
      </c>
      <c r="I12" s="71">
        <v>-39351.294199999997</v>
      </c>
      <c r="J12" s="72">
        <v>-12.2069215232167</v>
      </c>
      <c r="K12" s="71">
        <v>24198.006000000001</v>
      </c>
      <c r="L12" s="72">
        <v>19.694967033976098</v>
      </c>
      <c r="M12" s="72">
        <v>-2.6262205323860202</v>
      </c>
      <c r="N12" s="71">
        <v>4713464.6502999999</v>
      </c>
      <c r="O12" s="71">
        <v>51390526.832599998</v>
      </c>
      <c r="P12" s="71">
        <v>3296</v>
      </c>
      <c r="Q12" s="71">
        <v>3145</v>
      </c>
      <c r="R12" s="72">
        <v>4.8012718600953797</v>
      </c>
      <c r="S12" s="71">
        <v>97.806037560679599</v>
      </c>
      <c r="T12" s="71">
        <v>89.821335993640702</v>
      </c>
      <c r="U12" s="73">
        <v>8.16381254795761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748546.11100000003</v>
      </c>
      <c r="E13" s="71">
        <v>405094.2745</v>
      </c>
      <c r="F13" s="72">
        <v>184.783187055388</v>
      </c>
      <c r="G13" s="71">
        <v>255218.6213</v>
      </c>
      <c r="H13" s="72">
        <v>193.29604054247699</v>
      </c>
      <c r="I13" s="71">
        <v>-153440.7452</v>
      </c>
      <c r="J13" s="72">
        <v>-20.498502756899601</v>
      </c>
      <c r="K13" s="71">
        <v>75131.203299999994</v>
      </c>
      <c r="L13" s="72">
        <v>29.437978669936498</v>
      </c>
      <c r="M13" s="72">
        <v>-3.0423038426166098</v>
      </c>
      <c r="N13" s="71">
        <v>9947122.2931999993</v>
      </c>
      <c r="O13" s="71">
        <v>78215971.020899996</v>
      </c>
      <c r="P13" s="71">
        <v>29863</v>
      </c>
      <c r="Q13" s="71">
        <v>30592</v>
      </c>
      <c r="R13" s="72">
        <v>-2.3829759414225902</v>
      </c>
      <c r="S13" s="71">
        <v>25.066005123396799</v>
      </c>
      <c r="T13" s="71">
        <v>28.379695135983301</v>
      </c>
      <c r="U13" s="73">
        <v>-13.219856918856999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255302.57860000001</v>
      </c>
      <c r="E14" s="71">
        <v>194206.32190000001</v>
      </c>
      <c r="F14" s="72">
        <v>131.459458220654</v>
      </c>
      <c r="G14" s="71">
        <v>147377.34289999999</v>
      </c>
      <c r="H14" s="72">
        <v>73.230547909410006</v>
      </c>
      <c r="I14" s="71">
        <v>38204.456899999997</v>
      </c>
      <c r="J14" s="72">
        <v>14.964383481554099</v>
      </c>
      <c r="K14" s="71">
        <v>15396.2376</v>
      </c>
      <c r="L14" s="72">
        <v>10.446814481142299</v>
      </c>
      <c r="M14" s="72">
        <v>1.4814151283297901</v>
      </c>
      <c r="N14" s="71">
        <v>5058046.5414000005</v>
      </c>
      <c r="O14" s="71">
        <v>41378275.9155</v>
      </c>
      <c r="P14" s="71">
        <v>4496</v>
      </c>
      <c r="Q14" s="71">
        <v>4165</v>
      </c>
      <c r="R14" s="72">
        <v>7.9471788715486102</v>
      </c>
      <c r="S14" s="71">
        <v>56.784381361210002</v>
      </c>
      <c r="T14" s="71">
        <v>52.963384321728697</v>
      </c>
      <c r="U14" s="73">
        <v>6.7289577660018898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209067.49669999999</v>
      </c>
      <c r="E15" s="71">
        <v>143963.76029999999</v>
      </c>
      <c r="F15" s="72">
        <v>145.222308909085</v>
      </c>
      <c r="G15" s="71">
        <v>93649.401800000007</v>
      </c>
      <c r="H15" s="72">
        <v>123.244882168591</v>
      </c>
      <c r="I15" s="71">
        <v>9058.4891000000007</v>
      </c>
      <c r="J15" s="72">
        <v>4.3328060281883101</v>
      </c>
      <c r="K15" s="71">
        <v>24171.087200000002</v>
      </c>
      <c r="L15" s="72">
        <v>25.8101885707934</v>
      </c>
      <c r="M15" s="72">
        <v>-0.62523451986057099</v>
      </c>
      <c r="N15" s="71">
        <v>3784459.7662</v>
      </c>
      <c r="O15" s="71">
        <v>31887330.865200002</v>
      </c>
      <c r="P15" s="71">
        <v>9443</v>
      </c>
      <c r="Q15" s="71">
        <v>9510</v>
      </c>
      <c r="R15" s="72">
        <v>-0.70452155625657698</v>
      </c>
      <c r="S15" s="71">
        <v>22.1399445832892</v>
      </c>
      <c r="T15" s="71">
        <v>19.462347549947399</v>
      </c>
      <c r="U15" s="73">
        <v>12.093964477954399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2033289.6435</v>
      </c>
      <c r="E16" s="71">
        <v>1208314.9686</v>
      </c>
      <c r="F16" s="72">
        <v>168.27480386639999</v>
      </c>
      <c r="G16" s="71">
        <v>933038.51119999995</v>
      </c>
      <c r="H16" s="72">
        <v>117.92129897028001</v>
      </c>
      <c r="I16" s="71">
        <v>-197952.1876</v>
      </c>
      <c r="J16" s="72">
        <v>-9.7355626746445907</v>
      </c>
      <c r="K16" s="71">
        <v>28190.115399999999</v>
      </c>
      <c r="L16" s="72">
        <v>3.0213238855215199</v>
      </c>
      <c r="M16" s="72">
        <v>-8.02204247095775</v>
      </c>
      <c r="N16" s="71">
        <v>30767535.995299999</v>
      </c>
      <c r="O16" s="71">
        <v>236204619.31720001</v>
      </c>
      <c r="P16" s="71">
        <v>73525</v>
      </c>
      <c r="Q16" s="71">
        <v>69472</v>
      </c>
      <c r="R16" s="72">
        <v>5.8340050667895103</v>
      </c>
      <c r="S16" s="71">
        <v>27.6543984155049</v>
      </c>
      <c r="T16" s="71">
        <v>22.798283626497</v>
      </c>
      <c r="U16" s="73">
        <v>17.560008777067601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1225692.2106000001</v>
      </c>
      <c r="E17" s="71">
        <v>726102.18130000005</v>
      </c>
      <c r="F17" s="72">
        <v>168.80436971082301</v>
      </c>
      <c r="G17" s="71">
        <v>451638.51809999999</v>
      </c>
      <c r="H17" s="72">
        <v>171.38788244996701</v>
      </c>
      <c r="I17" s="71">
        <v>1119.2453</v>
      </c>
      <c r="J17" s="72">
        <v>9.1315363703919003E-2</v>
      </c>
      <c r="K17" s="71">
        <v>56815.062100000003</v>
      </c>
      <c r="L17" s="72">
        <v>12.5797645291672</v>
      </c>
      <c r="M17" s="72">
        <v>-0.98030020106235205</v>
      </c>
      <c r="N17" s="71">
        <v>21074029.296700001</v>
      </c>
      <c r="O17" s="71">
        <v>226959239.87940001</v>
      </c>
      <c r="P17" s="71">
        <v>19472</v>
      </c>
      <c r="Q17" s="71">
        <v>17960</v>
      </c>
      <c r="R17" s="72">
        <v>8.4187082405345208</v>
      </c>
      <c r="S17" s="71">
        <v>62.946395367707503</v>
      </c>
      <c r="T17" s="71">
        <v>112.825116792873</v>
      </c>
      <c r="U17" s="73">
        <v>-79.239996402961907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2721875.7538000001</v>
      </c>
      <c r="E18" s="71">
        <v>2393816.7856999999</v>
      </c>
      <c r="F18" s="72">
        <v>113.70443093471999</v>
      </c>
      <c r="G18" s="71">
        <v>1812379.5862</v>
      </c>
      <c r="H18" s="72">
        <v>50.182432782027298</v>
      </c>
      <c r="I18" s="71">
        <v>-53471.865400000002</v>
      </c>
      <c r="J18" s="72">
        <v>-1.9645226394095401</v>
      </c>
      <c r="K18" s="71">
        <v>313283.79090000002</v>
      </c>
      <c r="L18" s="72">
        <v>17.285771329882401</v>
      </c>
      <c r="M18" s="72">
        <v>-1.17068187679416</v>
      </c>
      <c r="N18" s="71">
        <v>61972713.716300003</v>
      </c>
      <c r="O18" s="71">
        <v>524164789.46960002</v>
      </c>
      <c r="P18" s="71">
        <v>109775</v>
      </c>
      <c r="Q18" s="71">
        <v>101314</v>
      </c>
      <c r="R18" s="72">
        <v>8.3512643859683795</v>
      </c>
      <c r="S18" s="71">
        <v>24.7950421662491</v>
      </c>
      <c r="T18" s="71">
        <v>20.046655981404299</v>
      </c>
      <c r="U18" s="73">
        <v>19.150546923885798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1307829.5329</v>
      </c>
      <c r="E19" s="71">
        <v>605837.25210000004</v>
      </c>
      <c r="F19" s="72">
        <v>215.87142889723299</v>
      </c>
      <c r="G19" s="71">
        <v>382254.97440000001</v>
      </c>
      <c r="H19" s="72">
        <v>242.13538619158899</v>
      </c>
      <c r="I19" s="71">
        <v>-105244.8953</v>
      </c>
      <c r="J19" s="72">
        <v>-8.0472945940155096</v>
      </c>
      <c r="K19" s="71">
        <v>46887.5602</v>
      </c>
      <c r="L19" s="72">
        <v>12.2660431753952</v>
      </c>
      <c r="M19" s="72">
        <v>-3.2446229842430601</v>
      </c>
      <c r="N19" s="71">
        <v>17638726.032000002</v>
      </c>
      <c r="O19" s="71">
        <v>157201025.00319999</v>
      </c>
      <c r="P19" s="71">
        <v>16372</v>
      </c>
      <c r="Q19" s="71">
        <v>15567</v>
      </c>
      <c r="R19" s="72">
        <v>5.1711954776128897</v>
      </c>
      <c r="S19" s="71">
        <v>79.882087277058403</v>
      </c>
      <c r="T19" s="71">
        <v>142.299785597739</v>
      </c>
      <c r="U19" s="73">
        <v>-78.1372901589245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2607568.4051000001</v>
      </c>
      <c r="E20" s="71">
        <v>950996.51520000002</v>
      </c>
      <c r="F20" s="72">
        <v>274.19326605540903</v>
      </c>
      <c r="G20" s="71">
        <v>702269.56790000002</v>
      </c>
      <c r="H20" s="72">
        <v>271.305909338692</v>
      </c>
      <c r="I20" s="71">
        <v>-78704.561799999996</v>
      </c>
      <c r="J20" s="72">
        <v>-3.0183124494861202</v>
      </c>
      <c r="K20" s="71">
        <v>80832.475200000001</v>
      </c>
      <c r="L20" s="72">
        <v>11.5101777002403</v>
      </c>
      <c r="M20" s="72">
        <v>-1.97367501867616</v>
      </c>
      <c r="N20" s="71">
        <v>33172378.2993</v>
      </c>
      <c r="O20" s="71">
        <v>253486261.82409999</v>
      </c>
      <c r="P20" s="71">
        <v>63298</v>
      </c>
      <c r="Q20" s="71">
        <v>62815</v>
      </c>
      <c r="R20" s="72">
        <v>0.768924619915623</v>
      </c>
      <c r="S20" s="71">
        <v>41.1951152500869</v>
      </c>
      <c r="T20" s="71">
        <v>37.516894141526699</v>
      </c>
      <c r="U20" s="73">
        <v>8.9287797502943906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500483.49</v>
      </c>
      <c r="E21" s="71">
        <v>354043.46659999999</v>
      </c>
      <c r="F21" s="72">
        <v>141.362159512874</v>
      </c>
      <c r="G21" s="71">
        <v>309233.96590000001</v>
      </c>
      <c r="H21" s="72">
        <v>61.846221692815703</v>
      </c>
      <c r="I21" s="71">
        <v>26535.606800000001</v>
      </c>
      <c r="J21" s="72">
        <v>5.3019944374189096</v>
      </c>
      <c r="K21" s="71">
        <v>49089.309200000003</v>
      </c>
      <c r="L21" s="72">
        <v>15.874488126532199</v>
      </c>
      <c r="M21" s="72">
        <v>-0.45944224450402299</v>
      </c>
      <c r="N21" s="71">
        <v>11559523.0844</v>
      </c>
      <c r="O21" s="71">
        <v>95252907.447500005</v>
      </c>
      <c r="P21" s="71">
        <v>43205</v>
      </c>
      <c r="Q21" s="71">
        <v>41668</v>
      </c>
      <c r="R21" s="72">
        <v>3.68868196217722</v>
      </c>
      <c r="S21" s="71">
        <v>11.583925240134199</v>
      </c>
      <c r="T21" s="71">
        <v>11.3392069213785</v>
      </c>
      <c r="U21" s="73">
        <v>2.1125681811883998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1649393.5072000001</v>
      </c>
      <c r="E22" s="71">
        <v>1482355.2779999999</v>
      </c>
      <c r="F22" s="72">
        <v>111.26843420596001</v>
      </c>
      <c r="G22" s="71">
        <v>1239236.4586</v>
      </c>
      <c r="H22" s="72">
        <v>33.097561466466701</v>
      </c>
      <c r="I22" s="71">
        <v>164577.1458</v>
      </c>
      <c r="J22" s="72">
        <v>9.97804011484107</v>
      </c>
      <c r="K22" s="71">
        <v>161913.25289999999</v>
      </c>
      <c r="L22" s="72">
        <v>13.0655656373214</v>
      </c>
      <c r="M22" s="72">
        <v>1.6452593300965001E-2</v>
      </c>
      <c r="N22" s="71">
        <v>43790015.748899996</v>
      </c>
      <c r="O22" s="71">
        <v>312273565.42299998</v>
      </c>
      <c r="P22" s="71">
        <v>94406</v>
      </c>
      <c r="Q22" s="71">
        <v>90073</v>
      </c>
      <c r="R22" s="72">
        <v>4.8105425599236096</v>
      </c>
      <c r="S22" s="71">
        <v>17.4712783848484</v>
      </c>
      <c r="T22" s="71">
        <v>16.553025488215098</v>
      </c>
      <c r="U22" s="73">
        <v>5.2557853890625399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4846663.7511999998</v>
      </c>
      <c r="E23" s="71">
        <v>3268765.0362999998</v>
      </c>
      <c r="F23" s="72">
        <v>148.272013967883</v>
      </c>
      <c r="G23" s="71">
        <v>3257031.9588000001</v>
      </c>
      <c r="H23" s="72">
        <v>48.806146593221399</v>
      </c>
      <c r="I23" s="71">
        <v>6040.8577999999998</v>
      </c>
      <c r="J23" s="72">
        <v>0.124639506887688</v>
      </c>
      <c r="K23" s="71">
        <v>-68427.157099999997</v>
      </c>
      <c r="L23" s="72">
        <v>-2.1009053016848802</v>
      </c>
      <c r="M23" s="72">
        <v>-1.0882815837456401</v>
      </c>
      <c r="N23" s="71">
        <v>86555353.447699994</v>
      </c>
      <c r="O23" s="71">
        <v>667056193.90849996</v>
      </c>
      <c r="P23" s="71">
        <v>117506</v>
      </c>
      <c r="Q23" s="71">
        <v>110913</v>
      </c>
      <c r="R23" s="72">
        <v>5.9442986845545498</v>
      </c>
      <c r="S23" s="71">
        <v>41.2460959542491</v>
      </c>
      <c r="T23" s="71">
        <v>34.764091899055998</v>
      </c>
      <c r="U23" s="73">
        <v>15.7154365891576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333861.28629999998</v>
      </c>
      <c r="E24" s="71">
        <v>344206.56719999999</v>
      </c>
      <c r="F24" s="72">
        <v>96.994455688583997</v>
      </c>
      <c r="G24" s="71">
        <v>249738.2739</v>
      </c>
      <c r="H24" s="72">
        <v>33.684469379204799</v>
      </c>
      <c r="I24" s="71">
        <v>44190.608899999999</v>
      </c>
      <c r="J24" s="72">
        <v>13.2362183677359</v>
      </c>
      <c r="K24" s="71">
        <v>51415.9784</v>
      </c>
      <c r="L24" s="72">
        <v>20.587944970176199</v>
      </c>
      <c r="M24" s="72">
        <v>-0.14052770607201001</v>
      </c>
      <c r="N24" s="71">
        <v>8812491.8032000009</v>
      </c>
      <c r="O24" s="71">
        <v>62933244.552100003</v>
      </c>
      <c r="P24" s="71">
        <v>32195</v>
      </c>
      <c r="Q24" s="71">
        <v>31316</v>
      </c>
      <c r="R24" s="72">
        <v>2.8068718865755602</v>
      </c>
      <c r="S24" s="71">
        <v>10.3699731728529</v>
      </c>
      <c r="T24" s="71">
        <v>10.402725973942999</v>
      </c>
      <c r="U24" s="73">
        <v>-0.31584267909050001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354388.6312</v>
      </c>
      <c r="E25" s="71">
        <v>308854.0723</v>
      </c>
      <c r="F25" s="72">
        <v>114.743065733571</v>
      </c>
      <c r="G25" s="71">
        <v>236022.3677</v>
      </c>
      <c r="H25" s="72">
        <v>50.1504432200474</v>
      </c>
      <c r="I25" s="71">
        <v>17267.134399999999</v>
      </c>
      <c r="J25" s="72">
        <v>4.8723725536938201</v>
      </c>
      <c r="K25" s="71">
        <v>21733.369500000001</v>
      </c>
      <c r="L25" s="72">
        <v>9.2081821362052203</v>
      </c>
      <c r="M25" s="72">
        <v>-0.20550127305386301</v>
      </c>
      <c r="N25" s="71">
        <v>8335298.7339000003</v>
      </c>
      <c r="O25" s="71">
        <v>69862465.103699997</v>
      </c>
      <c r="P25" s="71">
        <v>23793</v>
      </c>
      <c r="Q25" s="71">
        <v>23382</v>
      </c>
      <c r="R25" s="72">
        <v>1.75776238131897</v>
      </c>
      <c r="S25" s="71">
        <v>14.894659404026401</v>
      </c>
      <c r="T25" s="71">
        <v>13.2966854161321</v>
      </c>
      <c r="U25" s="73">
        <v>10.728503046282199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1321822.7927999999</v>
      </c>
      <c r="E26" s="71">
        <v>831212.06279999996</v>
      </c>
      <c r="F26" s="72">
        <v>159.023533458759</v>
      </c>
      <c r="G26" s="71">
        <v>661909.69099999999</v>
      </c>
      <c r="H26" s="72">
        <v>99.698359273606698</v>
      </c>
      <c r="I26" s="71">
        <v>114156.97139999999</v>
      </c>
      <c r="J26" s="72">
        <v>8.6363294703205096</v>
      </c>
      <c r="K26" s="71">
        <v>127263.7939</v>
      </c>
      <c r="L26" s="72">
        <v>19.226760935881199</v>
      </c>
      <c r="M26" s="72">
        <v>-0.10298940569301999</v>
      </c>
      <c r="N26" s="71">
        <v>20707104.623599999</v>
      </c>
      <c r="O26" s="71">
        <v>149430109.46149999</v>
      </c>
      <c r="P26" s="71">
        <v>60623</v>
      </c>
      <c r="Q26" s="71">
        <v>59024</v>
      </c>
      <c r="R26" s="72">
        <v>2.70906749796693</v>
      </c>
      <c r="S26" s="71">
        <v>21.803981868267801</v>
      </c>
      <c r="T26" s="71">
        <v>16.503826175792899</v>
      </c>
      <c r="U26" s="73">
        <v>24.308200788721301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256501.54749999999</v>
      </c>
      <c r="E27" s="71">
        <v>331919.29849999998</v>
      </c>
      <c r="F27" s="72">
        <v>77.278286818264107</v>
      </c>
      <c r="G27" s="71">
        <v>232985.67009999999</v>
      </c>
      <c r="H27" s="72">
        <v>10.0932719981906</v>
      </c>
      <c r="I27" s="71">
        <v>69483.728400000007</v>
      </c>
      <c r="J27" s="72">
        <v>27.089009433754001</v>
      </c>
      <c r="K27" s="71">
        <v>76545.067999999999</v>
      </c>
      <c r="L27" s="72">
        <v>32.853981091260302</v>
      </c>
      <c r="M27" s="72">
        <v>-9.2250745665286002E-2</v>
      </c>
      <c r="N27" s="71">
        <v>7915105.5383000001</v>
      </c>
      <c r="O27" s="71">
        <v>55819918.562200002</v>
      </c>
      <c r="P27" s="71">
        <v>36233</v>
      </c>
      <c r="Q27" s="71">
        <v>35649</v>
      </c>
      <c r="R27" s="72">
        <v>1.63819461976493</v>
      </c>
      <c r="S27" s="71">
        <v>7.0792246708801398</v>
      </c>
      <c r="T27" s="71">
        <v>6.9290710202249697</v>
      </c>
      <c r="U27" s="73">
        <v>2.1210465500948201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1257888.6932000001</v>
      </c>
      <c r="E28" s="71">
        <v>951623.95559999999</v>
      </c>
      <c r="F28" s="72">
        <v>132.18337829746</v>
      </c>
      <c r="G28" s="71">
        <v>808851.02789999999</v>
      </c>
      <c r="H28" s="72">
        <v>55.515496650331997</v>
      </c>
      <c r="I28" s="71">
        <v>-16074.4871</v>
      </c>
      <c r="J28" s="72">
        <v>-1.27789423554698</v>
      </c>
      <c r="K28" s="71">
        <v>32846.585299999999</v>
      </c>
      <c r="L28" s="72">
        <v>4.0608943015475596</v>
      </c>
      <c r="M28" s="72">
        <v>-1.4893807667733401</v>
      </c>
      <c r="N28" s="71">
        <v>28626530.5605</v>
      </c>
      <c r="O28" s="71">
        <v>198066947.1981</v>
      </c>
      <c r="P28" s="71">
        <v>53734</v>
      </c>
      <c r="Q28" s="71">
        <v>51226</v>
      </c>
      <c r="R28" s="72">
        <v>4.8959512747432896</v>
      </c>
      <c r="S28" s="71">
        <v>23.4095487624223</v>
      </c>
      <c r="T28" s="71">
        <v>21.3516264494593</v>
      </c>
      <c r="U28" s="73">
        <v>8.7909525033924698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761034.39190000005</v>
      </c>
      <c r="E29" s="71">
        <v>619458.64509999997</v>
      </c>
      <c r="F29" s="72">
        <v>122.85475356908501</v>
      </c>
      <c r="G29" s="71">
        <v>566735.51839999994</v>
      </c>
      <c r="H29" s="72">
        <v>34.283870904816801</v>
      </c>
      <c r="I29" s="71">
        <v>107578.4669</v>
      </c>
      <c r="J29" s="72">
        <v>14.1358219871535</v>
      </c>
      <c r="K29" s="71">
        <v>89865.182400000005</v>
      </c>
      <c r="L29" s="72">
        <v>15.8566349703485</v>
      </c>
      <c r="M29" s="72">
        <v>0.197109537052472</v>
      </c>
      <c r="N29" s="71">
        <v>19031164.2467</v>
      </c>
      <c r="O29" s="71">
        <v>147841533.74079999</v>
      </c>
      <c r="P29" s="71">
        <v>112402</v>
      </c>
      <c r="Q29" s="71">
        <v>112026</v>
      </c>
      <c r="R29" s="72">
        <v>0.335636370128367</v>
      </c>
      <c r="S29" s="71">
        <v>6.7706481370438301</v>
      </c>
      <c r="T29" s="71">
        <v>6.7420903450984602</v>
      </c>
      <c r="U29" s="73">
        <v>0.421788156278876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1848310.6924000001</v>
      </c>
      <c r="E30" s="71">
        <v>1506431.1777999999</v>
      </c>
      <c r="F30" s="72">
        <v>122.69466535466201</v>
      </c>
      <c r="G30" s="71">
        <v>1312262.5649000001</v>
      </c>
      <c r="H30" s="72">
        <v>40.849151826627697</v>
      </c>
      <c r="I30" s="71">
        <v>142837.70800000001</v>
      </c>
      <c r="J30" s="72">
        <v>7.72801394199195</v>
      </c>
      <c r="K30" s="71">
        <v>154362.33840000001</v>
      </c>
      <c r="L30" s="72">
        <v>11.7630680420852</v>
      </c>
      <c r="M30" s="72">
        <v>-7.4659599740813001E-2</v>
      </c>
      <c r="N30" s="71">
        <v>37823743.114600003</v>
      </c>
      <c r="O30" s="71">
        <v>273874380.45829999</v>
      </c>
      <c r="P30" s="71">
        <v>95029</v>
      </c>
      <c r="Q30" s="71">
        <v>91178</v>
      </c>
      <c r="R30" s="72">
        <v>4.2236065717607296</v>
      </c>
      <c r="S30" s="71">
        <v>19.4499646676278</v>
      </c>
      <c r="T30" s="71">
        <v>18.976643254951899</v>
      </c>
      <c r="U30" s="73">
        <v>2.4335335347098002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3063920.1055000001</v>
      </c>
      <c r="E31" s="71">
        <v>889053.98109999998</v>
      </c>
      <c r="F31" s="72">
        <v>344.62700473025302</v>
      </c>
      <c r="G31" s="71">
        <v>675488.27859999996</v>
      </c>
      <c r="H31" s="72">
        <v>353.58597662866998</v>
      </c>
      <c r="I31" s="71">
        <v>-121619.8419</v>
      </c>
      <c r="J31" s="72">
        <v>-3.9694194924235102</v>
      </c>
      <c r="K31" s="71">
        <v>27402.1008</v>
      </c>
      <c r="L31" s="72">
        <v>4.0566360169554496</v>
      </c>
      <c r="M31" s="72">
        <v>-5.4383400669776396</v>
      </c>
      <c r="N31" s="71">
        <v>31975292.860300001</v>
      </c>
      <c r="O31" s="71">
        <v>262018781.78650001</v>
      </c>
      <c r="P31" s="71">
        <v>57711</v>
      </c>
      <c r="Q31" s="71">
        <v>65339</v>
      </c>
      <c r="R31" s="72">
        <v>-11.6744976201044</v>
      </c>
      <c r="S31" s="71">
        <v>53.090747093275098</v>
      </c>
      <c r="T31" s="71">
        <v>57.902118093328603</v>
      </c>
      <c r="U31" s="73">
        <v>-9.0625415227260593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126057.6972</v>
      </c>
      <c r="E32" s="71">
        <v>168216.4785</v>
      </c>
      <c r="F32" s="72">
        <v>74.937781556282005</v>
      </c>
      <c r="G32" s="71">
        <v>119241.1697</v>
      </c>
      <c r="H32" s="72">
        <v>5.7165889240685699</v>
      </c>
      <c r="I32" s="71">
        <v>31918.348600000001</v>
      </c>
      <c r="J32" s="72">
        <v>25.320428112659499</v>
      </c>
      <c r="K32" s="71">
        <v>33643.645400000001</v>
      </c>
      <c r="L32" s="72">
        <v>28.214789811811102</v>
      </c>
      <c r="M32" s="72">
        <v>-5.1281505897693001E-2</v>
      </c>
      <c r="N32" s="71">
        <v>3710005.1200999999</v>
      </c>
      <c r="O32" s="71">
        <v>28422806.596900001</v>
      </c>
      <c r="P32" s="71">
        <v>27515</v>
      </c>
      <c r="Q32" s="71">
        <v>27405</v>
      </c>
      <c r="R32" s="72">
        <v>0.40138660828314998</v>
      </c>
      <c r="S32" s="71">
        <v>4.5814173069235</v>
      </c>
      <c r="T32" s="71">
        <v>4.4143437292464904</v>
      </c>
      <c r="U32" s="73">
        <v>3.6467661966641902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2.2222</v>
      </c>
      <c r="H33" s="74"/>
      <c r="I33" s="74"/>
      <c r="J33" s="74"/>
      <c r="K33" s="71">
        <v>0.34179999999999999</v>
      </c>
      <c r="L33" s="72">
        <v>15.3811538115381</v>
      </c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227512.82279999999</v>
      </c>
      <c r="E35" s="71">
        <v>201659.45730000001</v>
      </c>
      <c r="F35" s="72">
        <v>112.82030897342899</v>
      </c>
      <c r="G35" s="71">
        <v>134243.99799999999</v>
      </c>
      <c r="H35" s="72">
        <v>69.4770911098759</v>
      </c>
      <c r="I35" s="71">
        <v>17653.8269</v>
      </c>
      <c r="J35" s="72">
        <v>7.7594865567287101</v>
      </c>
      <c r="K35" s="71">
        <v>21005.412400000001</v>
      </c>
      <c r="L35" s="72">
        <v>15.6471892322516</v>
      </c>
      <c r="M35" s="72">
        <v>-0.159558186060656</v>
      </c>
      <c r="N35" s="71">
        <v>5163392.3104999997</v>
      </c>
      <c r="O35" s="71">
        <v>40365272.627800003</v>
      </c>
      <c r="P35" s="71">
        <v>16052</v>
      </c>
      <c r="Q35" s="71">
        <v>15031</v>
      </c>
      <c r="R35" s="72">
        <v>6.7926285676268998</v>
      </c>
      <c r="S35" s="71">
        <v>14.173487590331399</v>
      </c>
      <c r="T35" s="71">
        <v>13.401900099793799</v>
      </c>
      <c r="U35" s="73">
        <v>5.4438788309520101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145688.94</v>
      </c>
      <c r="E36" s="74"/>
      <c r="F36" s="74"/>
      <c r="G36" s="74"/>
      <c r="H36" s="74"/>
      <c r="I36" s="71">
        <v>518.53</v>
      </c>
      <c r="J36" s="72">
        <v>0.35591582998681998</v>
      </c>
      <c r="K36" s="74"/>
      <c r="L36" s="74"/>
      <c r="M36" s="74"/>
      <c r="N36" s="71">
        <v>2963793.74</v>
      </c>
      <c r="O36" s="71">
        <v>13693719.640000001</v>
      </c>
      <c r="P36" s="71">
        <v>71</v>
      </c>
      <c r="Q36" s="71">
        <v>107</v>
      </c>
      <c r="R36" s="72">
        <v>-33.644859813084103</v>
      </c>
      <c r="S36" s="71">
        <v>2051.95690140845</v>
      </c>
      <c r="T36" s="71">
        <v>1301.7343925233599</v>
      </c>
      <c r="U36" s="73">
        <v>36.561319020401399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905384.84</v>
      </c>
      <c r="E37" s="71">
        <v>233757.97270000001</v>
      </c>
      <c r="F37" s="72">
        <v>387.317202293653</v>
      </c>
      <c r="G37" s="71">
        <v>260416.26</v>
      </c>
      <c r="H37" s="72">
        <v>247.668321478851</v>
      </c>
      <c r="I37" s="71">
        <v>-143437.42000000001</v>
      </c>
      <c r="J37" s="72">
        <v>-15.842701762048501</v>
      </c>
      <c r="K37" s="71">
        <v>-47219.86</v>
      </c>
      <c r="L37" s="72">
        <v>-18.132454555641001</v>
      </c>
      <c r="M37" s="72">
        <v>2.0376502598694701</v>
      </c>
      <c r="N37" s="71">
        <v>10791738.77</v>
      </c>
      <c r="O37" s="71">
        <v>104601213.5</v>
      </c>
      <c r="P37" s="71">
        <v>389</v>
      </c>
      <c r="Q37" s="71">
        <v>897</v>
      </c>
      <c r="R37" s="72">
        <v>-56.633221850613197</v>
      </c>
      <c r="S37" s="71">
        <v>2327.4674550128502</v>
      </c>
      <c r="T37" s="71">
        <v>2933.81872909699</v>
      </c>
      <c r="U37" s="73">
        <v>-26.0519764853506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777512.83</v>
      </c>
      <c r="E38" s="71">
        <v>237927.5784</v>
      </c>
      <c r="F38" s="72">
        <v>326.78550138179401</v>
      </c>
      <c r="G38" s="71">
        <v>706662.44</v>
      </c>
      <c r="H38" s="72">
        <v>10.0260585520861</v>
      </c>
      <c r="I38" s="71">
        <v>-88444.81</v>
      </c>
      <c r="J38" s="72">
        <v>-11.375350552093099</v>
      </c>
      <c r="K38" s="71">
        <v>-32400.15</v>
      </c>
      <c r="L38" s="72">
        <v>-4.5849543100097403</v>
      </c>
      <c r="M38" s="72">
        <v>1.72976544861675</v>
      </c>
      <c r="N38" s="71">
        <v>12635737.98</v>
      </c>
      <c r="O38" s="71">
        <v>110296743.08</v>
      </c>
      <c r="P38" s="71">
        <v>291</v>
      </c>
      <c r="Q38" s="71">
        <v>1211</v>
      </c>
      <c r="R38" s="72">
        <v>-75.970272502064404</v>
      </c>
      <c r="S38" s="71">
        <v>2671.8653951890001</v>
      </c>
      <c r="T38" s="71">
        <v>2678.8613872832402</v>
      </c>
      <c r="U38" s="73">
        <v>-0.26183924185817298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719914.13</v>
      </c>
      <c r="E39" s="71">
        <v>135335.94450000001</v>
      </c>
      <c r="F39" s="72">
        <v>531.94599015045799</v>
      </c>
      <c r="G39" s="71">
        <v>262671.2</v>
      </c>
      <c r="H39" s="72">
        <v>174.07425328699901</v>
      </c>
      <c r="I39" s="71">
        <v>-160239.20000000001</v>
      </c>
      <c r="J39" s="72">
        <v>-22.2580990318943</v>
      </c>
      <c r="K39" s="71">
        <v>-30059.01</v>
      </c>
      <c r="L39" s="72">
        <v>-11.4435880294452</v>
      </c>
      <c r="M39" s="72">
        <v>4.3308209418740002</v>
      </c>
      <c r="N39" s="71">
        <v>9366254.9399999995</v>
      </c>
      <c r="O39" s="71">
        <v>71675205.319999993</v>
      </c>
      <c r="P39" s="71">
        <v>364</v>
      </c>
      <c r="Q39" s="71">
        <v>1038</v>
      </c>
      <c r="R39" s="72">
        <v>-64.932562620423894</v>
      </c>
      <c r="S39" s="71">
        <v>1977.78607142857</v>
      </c>
      <c r="T39" s="71">
        <v>2300.42967244701</v>
      </c>
      <c r="U39" s="73">
        <v>-16.313372092129001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8.59</v>
      </c>
      <c r="E40" s="74"/>
      <c r="F40" s="74"/>
      <c r="G40" s="71">
        <v>0.15</v>
      </c>
      <c r="H40" s="72">
        <v>5626.6666666666697</v>
      </c>
      <c r="I40" s="71">
        <v>7.74</v>
      </c>
      <c r="J40" s="72">
        <v>90.104772991850993</v>
      </c>
      <c r="K40" s="71">
        <v>0.06</v>
      </c>
      <c r="L40" s="72">
        <v>40</v>
      </c>
      <c r="M40" s="72">
        <v>128</v>
      </c>
      <c r="N40" s="71">
        <v>193.38</v>
      </c>
      <c r="O40" s="71">
        <v>3876.42</v>
      </c>
      <c r="P40" s="71">
        <v>32</v>
      </c>
      <c r="Q40" s="71">
        <v>11</v>
      </c>
      <c r="R40" s="72">
        <v>190.90909090909099</v>
      </c>
      <c r="S40" s="71">
        <v>0.2684375</v>
      </c>
      <c r="T40" s="71">
        <v>0.6</v>
      </c>
      <c r="U40" s="73">
        <v>-123.51571594877799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157770.08489999999</v>
      </c>
      <c r="E41" s="71">
        <v>126664.0799</v>
      </c>
      <c r="F41" s="72">
        <v>124.557873885444</v>
      </c>
      <c r="G41" s="71">
        <v>258697.0172</v>
      </c>
      <c r="H41" s="72">
        <v>-39.013566291710603</v>
      </c>
      <c r="I41" s="71">
        <v>8421.6190000000006</v>
      </c>
      <c r="J41" s="72">
        <v>5.3379061089673003</v>
      </c>
      <c r="K41" s="71">
        <v>13397.7979</v>
      </c>
      <c r="L41" s="72">
        <v>5.1789533737229299</v>
      </c>
      <c r="M41" s="72">
        <v>-0.371417671556308</v>
      </c>
      <c r="N41" s="71">
        <v>5505019.1755999997</v>
      </c>
      <c r="O41" s="71">
        <v>44845795.680299997</v>
      </c>
      <c r="P41" s="71">
        <v>247</v>
      </c>
      <c r="Q41" s="71">
        <v>300</v>
      </c>
      <c r="R41" s="72">
        <v>-17.6666666666667</v>
      </c>
      <c r="S41" s="71">
        <v>638.74528299595204</v>
      </c>
      <c r="T41" s="71">
        <v>1079.51567366667</v>
      </c>
      <c r="U41" s="73">
        <v>-69.005658813375405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518910.9241</v>
      </c>
      <c r="E42" s="71">
        <v>399279.4265</v>
      </c>
      <c r="F42" s="72">
        <v>129.96184868543401</v>
      </c>
      <c r="G42" s="71">
        <v>443781.54</v>
      </c>
      <c r="H42" s="72">
        <v>16.929362158687301</v>
      </c>
      <c r="I42" s="71">
        <v>15162.752500000001</v>
      </c>
      <c r="J42" s="72">
        <v>2.9220337818669599</v>
      </c>
      <c r="K42" s="71">
        <v>24647.895400000001</v>
      </c>
      <c r="L42" s="72">
        <v>5.5540605406885604</v>
      </c>
      <c r="M42" s="72">
        <v>-0.38482567156626302</v>
      </c>
      <c r="N42" s="71">
        <v>12329359.661699999</v>
      </c>
      <c r="O42" s="71">
        <v>114236548.71619999</v>
      </c>
      <c r="P42" s="71">
        <v>2346</v>
      </c>
      <c r="Q42" s="71">
        <v>2782</v>
      </c>
      <c r="R42" s="72">
        <v>-15.6721782890007</v>
      </c>
      <c r="S42" s="71">
        <v>221.189652216539</v>
      </c>
      <c r="T42" s="71">
        <v>234.40297857656401</v>
      </c>
      <c r="U42" s="73">
        <v>-5.9737542998120601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333272.71000000002</v>
      </c>
      <c r="E43" s="71">
        <v>100222.62059999999</v>
      </c>
      <c r="F43" s="72">
        <v>332.53242432178001</v>
      </c>
      <c r="G43" s="71">
        <v>103114.52</v>
      </c>
      <c r="H43" s="72">
        <v>223.20638257347301</v>
      </c>
      <c r="I43" s="71">
        <v>-63240.58</v>
      </c>
      <c r="J43" s="72">
        <v>-18.975625096936401</v>
      </c>
      <c r="K43" s="71">
        <v>-16948.73</v>
      </c>
      <c r="L43" s="72">
        <v>-16.436802498813901</v>
      </c>
      <c r="M43" s="72">
        <v>2.7312872409909201</v>
      </c>
      <c r="N43" s="71">
        <v>4235977.6399999997</v>
      </c>
      <c r="O43" s="71">
        <v>46931843.829999998</v>
      </c>
      <c r="P43" s="71">
        <v>202</v>
      </c>
      <c r="Q43" s="71">
        <v>741</v>
      </c>
      <c r="R43" s="72">
        <v>-72.739541160593802</v>
      </c>
      <c r="S43" s="71">
        <v>1649.8649009901001</v>
      </c>
      <c r="T43" s="71">
        <v>1668.9371929824599</v>
      </c>
      <c r="U43" s="73">
        <v>-1.15599113484452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212965.81</v>
      </c>
      <c r="E44" s="71">
        <v>20468.028900000001</v>
      </c>
      <c r="F44" s="72">
        <v>1040.48030731479</v>
      </c>
      <c r="G44" s="71">
        <v>56749.63</v>
      </c>
      <c r="H44" s="72">
        <v>275.27259649093799</v>
      </c>
      <c r="I44" s="71">
        <v>28142.400000000001</v>
      </c>
      <c r="J44" s="72">
        <v>13.214515513077</v>
      </c>
      <c r="K44" s="71">
        <v>7594.37</v>
      </c>
      <c r="L44" s="72">
        <v>13.382237029563001</v>
      </c>
      <c r="M44" s="72">
        <v>2.7056925064225199</v>
      </c>
      <c r="N44" s="71">
        <v>2230832.63</v>
      </c>
      <c r="O44" s="71">
        <v>18317821.09</v>
      </c>
      <c r="P44" s="71">
        <v>150</v>
      </c>
      <c r="Q44" s="71">
        <v>266</v>
      </c>
      <c r="R44" s="72">
        <v>-43.609022556390997</v>
      </c>
      <c r="S44" s="71">
        <v>1419.7720666666701</v>
      </c>
      <c r="T44" s="71">
        <v>1358.9264661654099</v>
      </c>
      <c r="U44" s="73">
        <v>4.2855893512615797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46177.6659</v>
      </c>
      <c r="E45" s="77"/>
      <c r="F45" s="77"/>
      <c r="G45" s="76">
        <v>69814.920100000003</v>
      </c>
      <c r="H45" s="78">
        <v>-33.857023922884899</v>
      </c>
      <c r="I45" s="76">
        <v>4970.5995999999996</v>
      </c>
      <c r="J45" s="78">
        <v>10.764077185633599</v>
      </c>
      <c r="K45" s="76">
        <v>6813.7758000000003</v>
      </c>
      <c r="L45" s="78">
        <v>9.7597702471624004</v>
      </c>
      <c r="M45" s="78">
        <v>-0.27050731548871898</v>
      </c>
      <c r="N45" s="76">
        <v>1267401.3683</v>
      </c>
      <c r="O45" s="76">
        <v>5864466.5199999996</v>
      </c>
      <c r="P45" s="76">
        <v>28</v>
      </c>
      <c r="Q45" s="76">
        <v>26</v>
      </c>
      <c r="R45" s="78">
        <v>7.6923076923076898</v>
      </c>
      <c r="S45" s="76">
        <v>1649.20235357143</v>
      </c>
      <c r="T45" s="76">
        <v>1306.8029923076899</v>
      </c>
      <c r="U45" s="79">
        <v>20.761513013988498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161217</v>
      </c>
      <c r="D2" s="32">
        <v>1042652.67020256</v>
      </c>
      <c r="E2" s="32">
        <v>996248.90405128198</v>
      </c>
      <c r="F2" s="32">
        <v>46403.7661512821</v>
      </c>
      <c r="G2" s="32">
        <v>996248.90405128198</v>
      </c>
      <c r="H2" s="32">
        <v>4.4505488239210897E-2</v>
      </c>
    </row>
    <row r="3" spans="1:8" ht="14.25" x14ac:dyDescent="0.2">
      <c r="A3" s="32">
        <v>2</v>
      </c>
      <c r="B3" s="33">
        <v>13</v>
      </c>
      <c r="C3" s="32">
        <v>14060</v>
      </c>
      <c r="D3" s="32">
        <v>121407.175465252</v>
      </c>
      <c r="E3" s="32">
        <v>97948.621170962899</v>
      </c>
      <c r="F3" s="32">
        <v>23458.554294289399</v>
      </c>
      <c r="G3" s="32">
        <v>97948.621170962899</v>
      </c>
      <c r="H3" s="32">
        <v>0.19322214032566301</v>
      </c>
    </row>
    <row r="4" spans="1:8" ht="14.25" x14ac:dyDescent="0.2">
      <c r="A4" s="32">
        <v>3</v>
      </c>
      <c r="B4" s="33">
        <v>14</v>
      </c>
      <c r="C4" s="32">
        <v>159186</v>
      </c>
      <c r="D4" s="32">
        <v>359287.21094017097</v>
      </c>
      <c r="E4" s="32">
        <v>309341.55465726502</v>
      </c>
      <c r="F4" s="32">
        <v>49945.656282905999</v>
      </c>
      <c r="G4" s="32">
        <v>309341.55465726502</v>
      </c>
      <c r="H4" s="32">
        <v>0.139013175983108</v>
      </c>
    </row>
    <row r="5" spans="1:8" ht="14.25" x14ac:dyDescent="0.2">
      <c r="A5" s="32">
        <v>4</v>
      </c>
      <c r="B5" s="33">
        <v>15</v>
      </c>
      <c r="C5" s="32">
        <v>5527</v>
      </c>
      <c r="D5" s="32">
        <v>57298.752607692302</v>
      </c>
      <c r="E5" s="32">
        <v>53935.8732529915</v>
      </c>
      <c r="F5" s="32">
        <v>3362.8793547008499</v>
      </c>
      <c r="G5" s="32">
        <v>53935.8732529915</v>
      </c>
      <c r="H5" s="32">
        <v>5.8690271631661899E-2</v>
      </c>
    </row>
    <row r="6" spans="1:8" ht="14.25" x14ac:dyDescent="0.2">
      <c r="A6" s="32">
        <v>5</v>
      </c>
      <c r="B6" s="33">
        <v>16</v>
      </c>
      <c r="C6" s="32">
        <v>4623</v>
      </c>
      <c r="D6" s="32">
        <v>322368.71273931599</v>
      </c>
      <c r="E6" s="32">
        <v>361719.99321367498</v>
      </c>
      <c r="F6" s="32">
        <v>-39351.280474359002</v>
      </c>
      <c r="G6" s="32">
        <v>361719.99321367498</v>
      </c>
      <c r="H6" s="32">
        <v>-0.12206916775506201</v>
      </c>
    </row>
    <row r="7" spans="1:8" ht="14.25" x14ac:dyDescent="0.2">
      <c r="A7" s="32">
        <v>6</v>
      </c>
      <c r="B7" s="33">
        <v>17</v>
      </c>
      <c r="C7" s="32">
        <v>66627</v>
      </c>
      <c r="D7" s="32">
        <v>748546.115560684</v>
      </c>
      <c r="E7" s="32">
        <v>901986.85432564095</v>
      </c>
      <c r="F7" s="32">
        <v>-153440.738764957</v>
      </c>
      <c r="G7" s="32">
        <v>901986.85432564095</v>
      </c>
      <c r="H7" s="32">
        <v>-0.204985017723358</v>
      </c>
    </row>
    <row r="8" spans="1:8" ht="14.25" x14ac:dyDescent="0.2">
      <c r="A8" s="32">
        <v>7</v>
      </c>
      <c r="B8" s="33">
        <v>18</v>
      </c>
      <c r="C8" s="32">
        <v>160090</v>
      </c>
      <c r="D8" s="32">
        <v>255302.58313162401</v>
      </c>
      <c r="E8" s="32">
        <v>217098.11391367501</v>
      </c>
      <c r="F8" s="32">
        <v>38204.469217948703</v>
      </c>
      <c r="G8" s="32">
        <v>217098.11391367501</v>
      </c>
      <c r="H8" s="32">
        <v>0.14964388040779</v>
      </c>
    </row>
    <row r="9" spans="1:8" ht="14.25" x14ac:dyDescent="0.2">
      <c r="A9" s="32">
        <v>8</v>
      </c>
      <c r="B9" s="33">
        <v>19</v>
      </c>
      <c r="C9" s="32">
        <v>38762</v>
      </c>
      <c r="D9" s="32">
        <v>209067.563067521</v>
      </c>
      <c r="E9" s="32">
        <v>200009.00761623899</v>
      </c>
      <c r="F9" s="32">
        <v>9058.5554512820509</v>
      </c>
      <c r="G9" s="32">
        <v>200009.00761623899</v>
      </c>
      <c r="H9" s="32">
        <v>4.3328363895246899E-2</v>
      </c>
    </row>
    <row r="10" spans="1:8" ht="14.25" x14ac:dyDescent="0.2">
      <c r="A10" s="32">
        <v>9</v>
      </c>
      <c r="B10" s="33">
        <v>21</v>
      </c>
      <c r="C10" s="32">
        <v>625219</v>
      </c>
      <c r="D10" s="32">
        <v>2033289.0489717899</v>
      </c>
      <c r="E10" s="32">
        <v>2231241.8306700899</v>
      </c>
      <c r="F10" s="32">
        <v>-197952.78169829</v>
      </c>
      <c r="G10" s="32">
        <v>2231241.8306700899</v>
      </c>
      <c r="H10" s="35">
        <v>-9.7355947398817894E-2</v>
      </c>
    </row>
    <row r="11" spans="1:8" ht="14.25" x14ac:dyDescent="0.2">
      <c r="A11" s="32">
        <v>10</v>
      </c>
      <c r="B11" s="33">
        <v>22</v>
      </c>
      <c r="C11" s="32">
        <v>119657</v>
      </c>
      <c r="D11" s="32">
        <v>1225692.6189914499</v>
      </c>
      <c r="E11" s="32">
        <v>1224572.9648367499</v>
      </c>
      <c r="F11" s="32">
        <v>1119.6541547008501</v>
      </c>
      <c r="G11" s="32">
        <v>1224572.9648367499</v>
      </c>
      <c r="H11" s="32">
        <v>9.1348690312106895E-4</v>
      </c>
    </row>
    <row r="12" spans="1:8" ht="14.25" x14ac:dyDescent="0.2">
      <c r="A12" s="32">
        <v>11</v>
      </c>
      <c r="B12" s="33">
        <v>23</v>
      </c>
      <c r="C12" s="32">
        <v>482129.26799999998</v>
      </c>
      <c r="D12" s="32">
        <v>2721876.6913108602</v>
      </c>
      <c r="E12" s="32">
        <v>2775347.6088492302</v>
      </c>
      <c r="F12" s="32">
        <v>-53470.917538370799</v>
      </c>
      <c r="G12" s="32">
        <v>2775347.6088492302</v>
      </c>
      <c r="H12" s="32">
        <v>-1.9644871389313E-2</v>
      </c>
    </row>
    <row r="13" spans="1:8" ht="14.25" x14ac:dyDescent="0.2">
      <c r="A13" s="32">
        <v>12</v>
      </c>
      <c r="B13" s="33">
        <v>24</v>
      </c>
      <c r="C13" s="32">
        <v>28456.05</v>
      </c>
      <c r="D13" s="32">
        <v>1307829.61707009</v>
      </c>
      <c r="E13" s="32">
        <v>1413074.43007778</v>
      </c>
      <c r="F13" s="32">
        <v>-105244.81300769201</v>
      </c>
      <c r="G13" s="32">
        <v>1413074.43007778</v>
      </c>
      <c r="H13" s="32">
        <v>-8.0472877838224002E-2</v>
      </c>
    </row>
    <row r="14" spans="1:8" ht="14.25" x14ac:dyDescent="0.2">
      <c r="A14" s="32">
        <v>13</v>
      </c>
      <c r="B14" s="33">
        <v>25</v>
      </c>
      <c r="C14" s="32">
        <v>162473.60000000001</v>
      </c>
      <c r="D14" s="32">
        <v>2607568.23654701</v>
      </c>
      <c r="E14" s="32">
        <v>2686272.9668957298</v>
      </c>
      <c r="F14" s="32">
        <v>-78704.730348717902</v>
      </c>
      <c r="G14" s="32">
        <v>2686272.9668957298</v>
      </c>
      <c r="H14" s="32">
        <v>-3.0183191084172799E-2</v>
      </c>
    </row>
    <row r="15" spans="1:8" ht="14.25" x14ac:dyDescent="0.2">
      <c r="A15" s="32">
        <v>14</v>
      </c>
      <c r="B15" s="33">
        <v>26</v>
      </c>
      <c r="C15" s="32">
        <v>118364</v>
      </c>
      <c r="D15" s="32">
        <v>500482.68243925599</v>
      </c>
      <c r="E15" s="32">
        <v>473947.88303756103</v>
      </c>
      <c r="F15" s="32">
        <v>26534.799401694301</v>
      </c>
      <c r="G15" s="32">
        <v>473947.88303756103</v>
      </c>
      <c r="H15" s="32">
        <v>5.3018416686005598E-2</v>
      </c>
    </row>
    <row r="16" spans="1:8" ht="14.25" x14ac:dyDescent="0.2">
      <c r="A16" s="32">
        <v>15</v>
      </c>
      <c r="B16" s="33">
        <v>27</v>
      </c>
      <c r="C16" s="32">
        <v>246801.37899999999</v>
      </c>
      <c r="D16" s="32">
        <v>1649394.3226000001</v>
      </c>
      <c r="E16" s="32">
        <v>1484816.3504999999</v>
      </c>
      <c r="F16" s="32">
        <v>164577.97210000001</v>
      </c>
      <c r="G16" s="32">
        <v>1484816.3504999999</v>
      </c>
      <c r="H16" s="32">
        <v>9.9780852792417593E-2</v>
      </c>
    </row>
    <row r="17" spans="1:8" ht="14.25" x14ac:dyDescent="0.2">
      <c r="A17" s="32">
        <v>16</v>
      </c>
      <c r="B17" s="33">
        <v>29</v>
      </c>
      <c r="C17" s="32">
        <v>366238.16</v>
      </c>
      <c r="D17" s="32">
        <v>4846665.0416068397</v>
      </c>
      <c r="E17" s="32">
        <v>4840622.9213367496</v>
      </c>
      <c r="F17" s="32">
        <v>6042.1202700854701</v>
      </c>
      <c r="G17" s="32">
        <v>4840622.9213367496</v>
      </c>
      <c r="H17" s="32">
        <v>1.2466552192520199E-3</v>
      </c>
    </row>
    <row r="18" spans="1:8" ht="14.25" x14ac:dyDescent="0.2">
      <c r="A18" s="32">
        <v>17</v>
      </c>
      <c r="B18" s="33">
        <v>31</v>
      </c>
      <c r="C18" s="32">
        <v>36417.201000000001</v>
      </c>
      <c r="D18" s="32">
        <v>333861.34331906802</v>
      </c>
      <c r="E18" s="32">
        <v>289670.67153852998</v>
      </c>
      <c r="F18" s="32">
        <v>44190.671780537799</v>
      </c>
      <c r="G18" s="32">
        <v>289670.67153852998</v>
      </c>
      <c r="H18" s="32">
        <v>0.13236234941493399</v>
      </c>
    </row>
    <row r="19" spans="1:8" ht="14.25" x14ac:dyDescent="0.2">
      <c r="A19" s="32">
        <v>18</v>
      </c>
      <c r="B19" s="33">
        <v>32</v>
      </c>
      <c r="C19" s="32">
        <v>24387.563999999998</v>
      </c>
      <c r="D19" s="32">
        <v>354388.63263014099</v>
      </c>
      <c r="E19" s="32">
        <v>337121.48895992199</v>
      </c>
      <c r="F19" s="32">
        <v>17267.143670219</v>
      </c>
      <c r="G19" s="32">
        <v>337121.48895992199</v>
      </c>
      <c r="H19" s="32">
        <v>4.8723751498654599E-2</v>
      </c>
    </row>
    <row r="20" spans="1:8" ht="14.25" x14ac:dyDescent="0.2">
      <c r="A20" s="32">
        <v>19</v>
      </c>
      <c r="B20" s="33">
        <v>33</v>
      </c>
      <c r="C20" s="32">
        <v>163187.182</v>
      </c>
      <c r="D20" s="32">
        <v>1321822.4775464199</v>
      </c>
      <c r="E20" s="32">
        <v>1207665.96476325</v>
      </c>
      <c r="F20" s="32">
        <v>114156.512783168</v>
      </c>
      <c r="G20" s="32">
        <v>1207665.96476325</v>
      </c>
      <c r="H20" s="32">
        <v>8.6362968342818897E-2</v>
      </c>
    </row>
    <row r="21" spans="1:8" ht="14.25" x14ac:dyDescent="0.2">
      <c r="A21" s="32">
        <v>20</v>
      </c>
      <c r="B21" s="33">
        <v>34</v>
      </c>
      <c r="C21" s="32">
        <v>49532.275999999998</v>
      </c>
      <c r="D21" s="32">
        <v>256501.45206639401</v>
      </c>
      <c r="E21" s="32">
        <v>187017.82409551099</v>
      </c>
      <c r="F21" s="32">
        <v>69483.627970883303</v>
      </c>
      <c r="G21" s="32">
        <v>187017.82409551099</v>
      </c>
      <c r="H21" s="32">
        <v>0.27088980359026499</v>
      </c>
    </row>
    <row r="22" spans="1:8" ht="14.25" x14ac:dyDescent="0.2">
      <c r="A22" s="32">
        <v>21</v>
      </c>
      <c r="B22" s="33">
        <v>35</v>
      </c>
      <c r="C22" s="32">
        <v>47507.197999999997</v>
      </c>
      <c r="D22" s="32">
        <v>1257888.6915008801</v>
      </c>
      <c r="E22" s="32">
        <v>1273963.15639027</v>
      </c>
      <c r="F22" s="32">
        <v>-16074.464889380501</v>
      </c>
      <c r="G22" s="32">
        <v>1273963.15639027</v>
      </c>
      <c r="H22" s="32">
        <v>-1.2778924715668501E-2</v>
      </c>
    </row>
    <row r="23" spans="1:8" ht="14.25" x14ac:dyDescent="0.2">
      <c r="A23" s="32">
        <v>22</v>
      </c>
      <c r="B23" s="33">
        <v>36</v>
      </c>
      <c r="C23" s="32">
        <v>173768.245</v>
      </c>
      <c r="D23" s="32">
        <v>761034.41201415902</v>
      </c>
      <c r="E23" s="32">
        <v>653455.90433734097</v>
      </c>
      <c r="F23" s="32">
        <v>107578.507676818</v>
      </c>
      <c r="G23" s="32">
        <v>653455.90433734097</v>
      </c>
      <c r="H23" s="32">
        <v>0.14135826971621401</v>
      </c>
    </row>
    <row r="24" spans="1:8" ht="14.25" x14ac:dyDescent="0.2">
      <c r="A24" s="32">
        <v>23</v>
      </c>
      <c r="B24" s="33">
        <v>37</v>
      </c>
      <c r="C24" s="32">
        <v>231388.05300000001</v>
      </c>
      <c r="D24" s="32">
        <v>1848310.6878690301</v>
      </c>
      <c r="E24" s="32">
        <v>1705472.9714929999</v>
      </c>
      <c r="F24" s="32">
        <v>142837.71637603099</v>
      </c>
      <c r="G24" s="32">
        <v>1705472.9714929999</v>
      </c>
      <c r="H24" s="32">
        <v>7.7280144141087498E-2</v>
      </c>
    </row>
    <row r="25" spans="1:8" ht="14.25" x14ac:dyDescent="0.2">
      <c r="A25" s="32">
        <v>24</v>
      </c>
      <c r="B25" s="33">
        <v>38</v>
      </c>
      <c r="C25" s="32">
        <v>737415.15099999995</v>
      </c>
      <c r="D25" s="32">
        <v>3063920.8915601801</v>
      </c>
      <c r="E25" s="32">
        <v>3185534.3844911498</v>
      </c>
      <c r="F25" s="32">
        <v>-121613.49293097301</v>
      </c>
      <c r="G25" s="32">
        <v>3185534.3844911498</v>
      </c>
      <c r="H25" s="32">
        <v>-3.9692112569214101E-2</v>
      </c>
    </row>
    <row r="26" spans="1:8" ht="14.25" x14ac:dyDescent="0.2">
      <c r="A26" s="32">
        <v>25</v>
      </c>
      <c r="B26" s="33">
        <v>39</v>
      </c>
      <c r="C26" s="32">
        <v>95075.388999999996</v>
      </c>
      <c r="D26" s="32">
        <v>126057.673079245</v>
      </c>
      <c r="E26" s="32">
        <v>94139.354875883393</v>
      </c>
      <c r="F26" s="32">
        <v>31918.318203361701</v>
      </c>
      <c r="G26" s="32">
        <v>94139.354875883393</v>
      </c>
      <c r="H26" s="32">
        <v>0.25320408844367998</v>
      </c>
    </row>
    <row r="27" spans="1:8" ht="14.25" x14ac:dyDescent="0.2">
      <c r="A27" s="32">
        <v>26</v>
      </c>
      <c r="B27" s="33">
        <v>42</v>
      </c>
      <c r="C27" s="32">
        <v>15744.189</v>
      </c>
      <c r="D27" s="32">
        <v>227512.82199999999</v>
      </c>
      <c r="E27" s="32">
        <v>209858.9798</v>
      </c>
      <c r="F27" s="32">
        <v>17653.842199999999</v>
      </c>
      <c r="G27" s="32">
        <v>209858.9798</v>
      </c>
      <c r="H27" s="32">
        <v>7.7594933089089796E-2</v>
      </c>
    </row>
    <row r="28" spans="1:8" ht="14.25" x14ac:dyDescent="0.2">
      <c r="A28" s="32">
        <v>27</v>
      </c>
      <c r="B28" s="33">
        <v>75</v>
      </c>
      <c r="C28" s="32">
        <v>254</v>
      </c>
      <c r="D28" s="32">
        <v>157770.085470085</v>
      </c>
      <c r="E28" s="32">
        <v>149348.46581196599</v>
      </c>
      <c r="F28" s="32">
        <v>8421.61965811966</v>
      </c>
      <c r="G28" s="32">
        <v>149348.46581196599</v>
      </c>
      <c r="H28" s="32">
        <v>5.33790650681778E-2</v>
      </c>
    </row>
    <row r="29" spans="1:8" ht="14.25" x14ac:dyDescent="0.2">
      <c r="A29" s="32">
        <v>28</v>
      </c>
      <c r="B29" s="33">
        <v>76</v>
      </c>
      <c r="C29" s="32">
        <v>2843</v>
      </c>
      <c r="D29" s="32">
        <v>518910.91748205101</v>
      </c>
      <c r="E29" s="32">
        <v>503748.17349401698</v>
      </c>
      <c r="F29" s="32">
        <v>15162.743988034201</v>
      </c>
      <c r="G29" s="32">
        <v>503748.17349401698</v>
      </c>
      <c r="H29" s="32">
        <v>2.9220321787811799E-2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46177.665834656997</v>
      </c>
      <c r="E30" s="32">
        <v>41207.067180999897</v>
      </c>
      <c r="F30" s="32">
        <v>4970.5986536570599</v>
      </c>
      <c r="G30" s="32">
        <v>41207.067180999897</v>
      </c>
      <c r="H30" s="32">
        <v>0.107640751515131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80</v>
      </c>
      <c r="D32" s="38">
        <v>145688.94</v>
      </c>
      <c r="E32" s="38">
        <v>145170.41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354</v>
      </c>
      <c r="D33" s="38">
        <v>905384.84</v>
      </c>
      <c r="E33" s="38">
        <v>1048822.26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269</v>
      </c>
      <c r="D34" s="38">
        <v>777512.83</v>
      </c>
      <c r="E34" s="38">
        <v>865957.64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342</v>
      </c>
      <c r="D35" s="38">
        <v>719914.13</v>
      </c>
      <c r="E35" s="38">
        <v>880153.33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33</v>
      </c>
      <c r="D36" s="38">
        <v>8.59</v>
      </c>
      <c r="E36" s="38">
        <v>0.85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200</v>
      </c>
      <c r="D37" s="38">
        <v>333272.71000000002</v>
      </c>
      <c r="E37" s="38">
        <v>396513.29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130</v>
      </c>
      <c r="D38" s="38">
        <v>212965.81</v>
      </c>
      <c r="E38" s="38">
        <v>184823.41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2015-08-01T00:34:50Z</dcterms:modified>
</cp:coreProperties>
</file>