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<sst xmlns="http://schemas.openxmlformats.org/spreadsheetml/2006/main" count="117" uniqueCount="75">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</sst>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6" sqref="C26:D26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19407577.467500001</v>
      </c>
      <c r="F3" s="25">
        <f>RA!I7</f>
        <v>1751802.7034</v>
      </c>
      <c r="G3" s="16">
        <f>SUM(G4:G40)</f>
        <v>17655774.764099997</v>
      </c>
      <c r="H3" s="27">
        <f>RA!J7</f>
        <v>9.0263852164628808</v>
      </c>
      <c r="I3" s="20">
        <f>SUM(I4:I40)</f>
        <v>19407582.85541705</v>
      </c>
      <c r="J3" s="21">
        <f>SUM(J4:J40)</f>
        <v>17655774.759751823</v>
      </c>
      <c r="K3" s="22">
        <f>E3-I3</f>
        <v>-5.3879170492291451</v>
      </c>
      <c r="L3" s="22">
        <f>G3-J3</f>
        <v>4.3481737375259399E-3</v>
      </c>
    </row>
    <row r="4" spans="1:13" x14ac:dyDescent="0.15">
      <c r="A4" s="44">
        <f>RA!A8</f>
        <v>42224</v>
      </c>
      <c r="B4" s="12">
        <v>12</v>
      </c>
      <c r="C4" s="41" t="s">
        <v>6</v>
      </c>
      <c r="D4" s="41"/>
      <c r="E4" s="15">
        <f>VLOOKUP(C4,RA!B8:D36,3,0)</f>
        <v>632776.18389999995</v>
      </c>
      <c r="F4" s="25">
        <f>VLOOKUP(C4,RA!B8:I39,8,0)</f>
        <v>119027.9454</v>
      </c>
      <c r="G4" s="16">
        <f t="shared" ref="G4:G40" si="0">E4-F4</f>
        <v>513748.23849999998</v>
      </c>
      <c r="H4" s="27">
        <f>RA!J8</f>
        <v>18.810433835608801</v>
      </c>
      <c r="I4" s="20">
        <f>VLOOKUP(B4,RMS!B:D,3,FALSE)</f>
        <v>632776.74892820499</v>
      </c>
      <c r="J4" s="21">
        <f>VLOOKUP(B4,RMS!B:E,4,FALSE)</f>
        <v>513748.25325641001</v>
      </c>
      <c r="K4" s="22">
        <f t="shared" ref="K4:K40" si="1">E4-I4</f>
        <v>-0.56502820504829288</v>
      </c>
      <c r="L4" s="22">
        <f t="shared" ref="L4:L40" si="2">G4-J4</f>
        <v>-1.475641003344208E-2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207320.20689999999</v>
      </c>
      <c r="F5" s="25">
        <f>VLOOKUP(C5,RA!B9:I40,8,0)</f>
        <v>22447.676800000001</v>
      </c>
      <c r="G5" s="16">
        <f t="shared" si="0"/>
        <v>184872.53009999997</v>
      </c>
      <c r="H5" s="27">
        <f>RA!J9</f>
        <v>10.827539261924199</v>
      </c>
      <c r="I5" s="20">
        <f>VLOOKUP(B5,RMS!B:D,3,FALSE)</f>
        <v>207320.239033235</v>
      </c>
      <c r="J5" s="21">
        <f>VLOOKUP(B5,RMS!B:E,4,FALSE)</f>
        <v>184872.51609839601</v>
      </c>
      <c r="K5" s="22">
        <f t="shared" si="1"/>
        <v>-3.2133235014043748E-2</v>
      </c>
      <c r="L5" s="22">
        <f t="shared" si="2"/>
        <v>1.4001603965880349E-2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179031.09020000001</v>
      </c>
      <c r="F6" s="25">
        <f>VLOOKUP(C6,RA!B10:I41,8,0)</f>
        <v>43310.748200000002</v>
      </c>
      <c r="G6" s="16">
        <f t="shared" si="0"/>
        <v>135720.342</v>
      </c>
      <c r="H6" s="27">
        <f>RA!J10</f>
        <v>24.191746892462401</v>
      </c>
      <c r="I6" s="20">
        <f>VLOOKUP(B6,RMS!B:D,3,FALSE)</f>
        <v>179033.52179999999</v>
      </c>
      <c r="J6" s="21">
        <f>VLOOKUP(B6,RMS!B:E,4,FALSE)</f>
        <v>135720.342310256</v>
      </c>
      <c r="K6" s="22">
        <f>E6-I6</f>
        <v>-2.4315999999816995</v>
      </c>
      <c r="L6" s="22">
        <f t="shared" si="2"/>
        <v>-3.1025600037537515E-4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52399.407299999999</v>
      </c>
      <c r="F7" s="25">
        <f>VLOOKUP(C7,RA!B11:I42,8,0)</f>
        <v>9487.0558000000001</v>
      </c>
      <c r="G7" s="16">
        <f t="shared" si="0"/>
        <v>42912.351499999997</v>
      </c>
      <c r="H7" s="27">
        <f>RA!J11</f>
        <v>18.105273110598699</v>
      </c>
      <c r="I7" s="20">
        <f>VLOOKUP(B7,RMS!B:D,3,FALSE)</f>
        <v>52399.459569230799</v>
      </c>
      <c r="J7" s="21">
        <f>VLOOKUP(B7,RMS!B:E,4,FALSE)</f>
        <v>42912.351434188</v>
      </c>
      <c r="K7" s="22">
        <f t="shared" si="1"/>
        <v>-5.2269230800447986E-2</v>
      </c>
      <c r="L7" s="22">
        <f t="shared" si="2"/>
        <v>6.581199704669416E-5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111290.97659999999</v>
      </c>
      <c r="F8" s="25">
        <f>VLOOKUP(C8,RA!B12:I43,8,0)</f>
        <v>12337.8002</v>
      </c>
      <c r="G8" s="16">
        <f t="shared" si="0"/>
        <v>98953.176399999997</v>
      </c>
      <c r="H8" s="27">
        <f>RA!J12</f>
        <v>11.0860741606611</v>
      </c>
      <c r="I8" s="20">
        <f>VLOOKUP(B8,RMS!B:D,3,FALSE)</f>
        <v>111290.989302564</v>
      </c>
      <c r="J8" s="21">
        <f>VLOOKUP(B8,RMS!B:E,4,FALSE)</f>
        <v>98953.176648717897</v>
      </c>
      <c r="K8" s="22">
        <f t="shared" si="1"/>
        <v>-1.27025640103966E-2</v>
      </c>
      <c r="L8" s="22">
        <f t="shared" si="2"/>
        <v>-2.4871790083125234E-4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274846.33689999999</v>
      </c>
      <c r="F9" s="25">
        <f>VLOOKUP(C9,RA!B13:I44,8,0)</f>
        <v>61623.214999999997</v>
      </c>
      <c r="G9" s="16">
        <f t="shared" si="0"/>
        <v>213223.1219</v>
      </c>
      <c r="H9" s="27">
        <f>RA!J13</f>
        <v>22.420970093707702</v>
      </c>
      <c r="I9" s="20">
        <f>VLOOKUP(B9,RMS!B:D,3,FALSE)</f>
        <v>274846.503455556</v>
      </c>
      <c r="J9" s="21">
        <f>VLOOKUP(B9,RMS!B:E,4,FALSE)</f>
        <v>213223.11970085499</v>
      </c>
      <c r="K9" s="22">
        <f t="shared" si="1"/>
        <v>-0.16655555600300431</v>
      </c>
      <c r="L9" s="22">
        <f t="shared" si="2"/>
        <v>2.1991450048517436E-3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176399.9926</v>
      </c>
      <c r="F10" s="25">
        <f>VLOOKUP(C10,RA!B14:I45,8,0)</f>
        <v>-115293.34269999999</v>
      </c>
      <c r="G10" s="16">
        <f t="shared" si="0"/>
        <v>291693.33529999998</v>
      </c>
      <c r="H10" s="27">
        <f>RA!J14</f>
        <v>-65.359040553610498</v>
      </c>
      <c r="I10" s="20">
        <f>VLOOKUP(B10,RMS!B:D,3,FALSE)</f>
        <v>176400.02093760701</v>
      </c>
      <c r="J10" s="21">
        <f>VLOOKUP(B10,RMS!B:E,4,FALSE)</f>
        <v>291693.33272649598</v>
      </c>
      <c r="K10" s="22">
        <f t="shared" si="1"/>
        <v>-2.8337607014691457E-2</v>
      </c>
      <c r="L10" s="22">
        <f t="shared" si="2"/>
        <v>2.573503996245563E-3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103247.7648</v>
      </c>
      <c r="F11" s="25">
        <f>VLOOKUP(C11,RA!B15:I46,8,0)</f>
        <v>16922.714400000001</v>
      </c>
      <c r="G11" s="16">
        <f t="shared" si="0"/>
        <v>86325.050400000007</v>
      </c>
      <c r="H11" s="27">
        <f>RA!J15</f>
        <v>16.390392986018401</v>
      </c>
      <c r="I11" s="20">
        <f>VLOOKUP(B11,RMS!B:D,3,FALSE)</f>
        <v>103247.792584615</v>
      </c>
      <c r="J11" s="21">
        <f>VLOOKUP(B11,RMS!B:E,4,FALSE)</f>
        <v>86325.051125640995</v>
      </c>
      <c r="K11" s="22">
        <f t="shared" si="1"/>
        <v>-2.7784614998381585E-2</v>
      </c>
      <c r="L11" s="22">
        <f t="shared" si="2"/>
        <v>-7.2564098809380084E-4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1042240.9158</v>
      </c>
      <c r="F12" s="25">
        <f>VLOOKUP(C12,RA!B16:I47,8,0)</f>
        <v>49641.365299999998</v>
      </c>
      <c r="G12" s="16">
        <f t="shared" si="0"/>
        <v>992599.55050000001</v>
      </c>
      <c r="H12" s="27">
        <f>RA!J16</f>
        <v>4.7629453562467798</v>
      </c>
      <c r="I12" s="20">
        <f>VLOOKUP(B12,RMS!B:D,3,FALSE)</f>
        <v>1042240.21952564</v>
      </c>
      <c r="J12" s="21">
        <f>VLOOKUP(B12,RMS!B:E,4,FALSE)</f>
        <v>992599.55101282103</v>
      </c>
      <c r="K12" s="22">
        <f t="shared" si="1"/>
        <v>0.69627435994334519</v>
      </c>
      <c r="L12" s="22">
        <f t="shared" si="2"/>
        <v>-5.1282101776450872E-4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510915.26539999997</v>
      </c>
      <c r="F13" s="25">
        <f>VLOOKUP(C13,RA!B17:I48,8,0)</f>
        <v>62811.754300000001</v>
      </c>
      <c r="G13" s="16">
        <f t="shared" si="0"/>
        <v>448103.5111</v>
      </c>
      <c r="H13" s="27">
        <f>RA!J17</f>
        <v>12.293967034009899</v>
      </c>
      <c r="I13" s="20">
        <f>VLOOKUP(B13,RMS!B:D,3,FALSE)</f>
        <v>510915.24627692299</v>
      </c>
      <c r="J13" s="21">
        <f>VLOOKUP(B13,RMS!B:E,4,FALSE)</f>
        <v>448103.51152906002</v>
      </c>
      <c r="K13" s="22">
        <f t="shared" si="1"/>
        <v>1.9123076985124499E-2</v>
      </c>
      <c r="L13" s="22">
        <f t="shared" si="2"/>
        <v>-4.2906001908704638E-4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1908438.1994</v>
      </c>
      <c r="F14" s="25">
        <f>VLOOKUP(C14,RA!B18:I49,8,0)</f>
        <v>240860.88510000001</v>
      </c>
      <c r="G14" s="16">
        <f t="shared" si="0"/>
        <v>1667577.3143</v>
      </c>
      <c r="H14" s="27">
        <f>RA!J18</f>
        <v>12.620837561086599</v>
      </c>
      <c r="I14" s="20">
        <f>VLOOKUP(B14,RMS!B:D,3,FALSE)</f>
        <v>1908438.33660536</v>
      </c>
      <c r="J14" s="21">
        <f>VLOOKUP(B14,RMS!B:E,4,FALSE)</f>
        <v>1667577.3283758301</v>
      </c>
      <c r="K14" s="22">
        <f t="shared" si="1"/>
        <v>-0.13720535999163985</v>
      </c>
      <c r="L14" s="22">
        <f t="shared" si="2"/>
        <v>-1.4075830113142729E-2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488360.8138</v>
      </c>
      <c r="F15" s="25">
        <f>VLOOKUP(C15,RA!B19:I50,8,0)</f>
        <v>41030.795400000003</v>
      </c>
      <c r="G15" s="16">
        <f t="shared" si="0"/>
        <v>447330.0184</v>
      </c>
      <c r="H15" s="27">
        <f>RA!J19</f>
        <v>8.4017378627768995</v>
      </c>
      <c r="I15" s="20">
        <f>VLOOKUP(B15,RMS!B:D,3,FALSE)</f>
        <v>488360.84803333302</v>
      </c>
      <c r="J15" s="21">
        <f>VLOOKUP(B15,RMS!B:E,4,FALSE)</f>
        <v>447330.01952136803</v>
      </c>
      <c r="K15" s="22">
        <f t="shared" si="1"/>
        <v>-3.4233333019074053E-2</v>
      </c>
      <c r="L15" s="22">
        <f t="shared" si="2"/>
        <v>-1.1213680263608694E-3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1047436.292</v>
      </c>
      <c r="F16" s="25">
        <f>VLOOKUP(C16,RA!B20:I51,8,0)</f>
        <v>85072.300900000002</v>
      </c>
      <c r="G16" s="16">
        <f t="shared" si="0"/>
        <v>962363.99109999998</v>
      </c>
      <c r="H16" s="27">
        <f>RA!J20</f>
        <v>8.1219546763613604</v>
      </c>
      <c r="I16" s="20">
        <f>VLOOKUP(B16,RMS!B:D,3,FALSE)</f>
        <v>1047436.21671197</v>
      </c>
      <c r="J16" s="21">
        <f>VLOOKUP(B16,RMS!B:E,4,FALSE)</f>
        <v>962363.99111709394</v>
      </c>
      <c r="K16" s="22">
        <f t="shared" si="1"/>
        <v>7.5288029969669878E-2</v>
      </c>
      <c r="L16" s="22">
        <f t="shared" si="2"/>
        <v>-1.70939601957798E-5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426247.0442</v>
      </c>
      <c r="F17" s="25">
        <f>VLOOKUP(C17,RA!B21:I52,8,0)</f>
        <v>42327.643900000003</v>
      </c>
      <c r="G17" s="16">
        <f t="shared" si="0"/>
        <v>383919.40029999998</v>
      </c>
      <c r="H17" s="27">
        <f>RA!J21</f>
        <v>9.9303078991298293</v>
      </c>
      <c r="I17" s="20">
        <f>VLOOKUP(B17,RMS!B:D,3,FALSE)</f>
        <v>426247.13553007302</v>
      </c>
      <c r="J17" s="21">
        <f>VLOOKUP(B17,RMS!B:E,4,FALSE)</f>
        <v>383919.40002255503</v>
      </c>
      <c r="K17" s="22">
        <f t="shared" si="1"/>
        <v>-9.133007301716134E-2</v>
      </c>
      <c r="L17" s="22">
        <f t="shared" si="2"/>
        <v>2.7744495309889317E-4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1565332.7711</v>
      </c>
      <c r="F18" s="25">
        <f>VLOOKUP(C18,RA!B22:I53,8,0)</f>
        <v>183160.04070000001</v>
      </c>
      <c r="G18" s="16">
        <f t="shared" si="0"/>
        <v>1382172.7304</v>
      </c>
      <c r="H18" s="27">
        <f>RA!J22</f>
        <v>11.7010289493453</v>
      </c>
      <c r="I18" s="20">
        <f>VLOOKUP(B18,RMS!B:D,3,FALSE)</f>
        <v>1565334.35216239</v>
      </c>
      <c r="J18" s="21">
        <f>VLOOKUP(B18,RMS!B:E,4,FALSE)</f>
        <v>1382172.7331461499</v>
      </c>
      <c r="K18" s="22">
        <f t="shared" si="1"/>
        <v>-1.5810623900033534</v>
      </c>
      <c r="L18" s="22">
        <f t="shared" si="2"/>
        <v>-2.7461498975753784E-3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2911560.5991000002</v>
      </c>
      <c r="F19" s="25">
        <f>VLOOKUP(C19,RA!B23:I54,8,0)</f>
        <v>234100.88699999999</v>
      </c>
      <c r="G19" s="16">
        <f t="shared" si="0"/>
        <v>2677459.7121000001</v>
      </c>
      <c r="H19" s="27">
        <f>RA!J23</f>
        <v>8.0403920520274799</v>
      </c>
      <c r="I19" s="20">
        <f>VLOOKUP(B19,RMS!B:D,3,FALSE)</f>
        <v>2911561.6647931598</v>
      </c>
      <c r="J19" s="21">
        <f>VLOOKUP(B19,RMS!B:E,4,FALSE)</f>
        <v>2677459.7481812001</v>
      </c>
      <c r="K19" s="22">
        <f t="shared" si="1"/>
        <v>-1.0656931595876813</v>
      </c>
      <c r="L19" s="22">
        <f t="shared" si="2"/>
        <v>-3.6081199999898672E-2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326751.26309999998</v>
      </c>
      <c r="F20" s="25">
        <f>VLOOKUP(C20,RA!B24:I55,8,0)</f>
        <v>44275.784099999997</v>
      </c>
      <c r="G20" s="16">
        <f t="shared" si="0"/>
        <v>282475.47899999999</v>
      </c>
      <c r="H20" s="27">
        <f>RA!J24</f>
        <v>13.5503023553576</v>
      </c>
      <c r="I20" s="20">
        <f>VLOOKUP(B20,RMS!B:D,3,FALSE)</f>
        <v>326751.40264199401</v>
      </c>
      <c r="J20" s="21">
        <f>VLOOKUP(B20,RMS!B:E,4,FALSE)</f>
        <v>282475.48804603203</v>
      </c>
      <c r="K20" s="22">
        <f t="shared" si="1"/>
        <v>-0.13954199402360246</v>
      </c>
      <c r="L20" s="22">
        <f t="shared" si="2"/>
        <v>-9.0460320352576673E-3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314538.34210000001</v>
      </c>
      <c r="F21" s="25">
        <f>VLOOKUP(C21,RA!B25:I56,8,0)</f>
        <v>22677.2153</v>
      </c>
      <c r="G21" s="16">
        <f t="shared" si="0"/>
        <v>291861.12680000003</v>
      </c>
      <c r="H21" s="27">
        <f>RA!J25</f>
        <v>7.2096823390740399</v>
      </c>
      <c r="I21" s="20">
        <f>VLOOKUP(B21,RMS!B:D,3,FALSE)</f>
        <v>314538.32578278502</v>
      </c>
      <c r="J21" s="21">
        <f>VLOOKUP(B21,RMS!B:E,4,FALSE)</f>
        <v>291861.11850539001</v>
      </c>
      <c r="K21" s="22">
        <f t="shared" si="1"/>
        <v>1.6317214991431683E-2</v>
      </c>
      <c r="L21" s="22">
        <f t="shared" si="2"/>
        <v>8.2946100155822933E-3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782748.05189999996</v>
      </c>
      <c r="F22" s="25">
        <f>VLOOKUP(C22,RA!B26:I57,8,0)</f>
        <v>138666.83410000001</v>
      </c>
      <c r="G22" s="16">
        <f t="shared" si="0"/>
        <v>644081.21779999998</v>
      </c>
      <c r="H22" s="27">
        <f>RA!J26</f>
        <v>17.715385399351401</v>
      </c>
      <c r="I22" s="20">
        <f>VLOOKUP(B22,RMS!B:D,3,FALSE)</f>
        <v>782748.041532584</v>
      </c>
      <c r="J22" s="21">
        <f>VLOOKUP(B22,RMS!B:E,4,FALSE)</f>
        <v>644081.18844750698</v>
      </c>
      <c r="K22" s="22">
        <f t="shared" si="1"/>
        <v>1.0367415961809456E-2</v>
      </c>
      <c r="L22" s="22">
        <f t="shared" si="2"/>
        <v>2.9352493002079427E-2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247123.8541</v>
      </c>
      <c r="F23" s="25">
        <f>VLOOKUP(C23,RA!B27:I58,8,0)</f>
        <v>67520.844299999997</v>
      </c>
      <c r="G23" s="16">
        <f t="shared" si="0"/>
        <v>179603.0098</v>
      </c>
      <c r="H23" s="27">
        <f>RA!J27</f>
        <v>27.322673703800898</v>
      </c>
      <c r="I23" s="20">
        <f>VLOOKUP(B23,RMS!B:D,3,FALSE)</f>
        <v>247123.814005105</v>
      </c>
      <c r="J23" s="21">
        <f>VLOOKUP(B23,RMS!B:E,4,FALSE)</f>
        <v>179603.01713346699</v>
      </c>
      <c r="K23" s="22">
        <f t="shared" si="1"/>
        <v>4.0094894997309893E-2</v>
      </c>
      <c r="L23" s="22">
        <f t="shared" si="2"/>
        <v>-7.3334669868927449E-3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1079618.1070999999</v>
      </c>
      <c r="F24" s="25">
        <f>VLOOKUP(C24,RA!B28:I59,8,0)</f>
        <v>50560.784500000002</v>
      </c>
      <c r="G24" s="16">
        <f t="shared" si="0"/>
        <v>1029057.3226</v>
      </c>
      <c r="H24" s="27">
        <f>RA!J28</f>
        <v>4.6832101247183697</v>
      </c>
      <c r="I24" s="20">
        <f>VLOOKUP(B24,RMS!B:D,3,FALSE)</f>
        <v>1079618.1060424801</v>
      </c>
      <c r="J24" s="21">
        <f>VLOOKUP(B24,RMS!B:E,4,FALSE)</f>
        <v>1029057.32113274</v>
      </c>
      <c r="K24" s="22">
        <f t="shared" si="1"/>
        <v>1.0575198102742434E-3</v>
      </c>
      <c r="L24" s="22">
        <f t="shared" si="2"/>
        <v>1.467259950004518E-3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701137.62749999994</v>
      </c>
      <c r="F25" s="25">
        <f>VLOOKUP(C25,RA!B29:I60,8,0)</f>
        <v>109769.6874</v>
      </c>
      <c r="G25" s="16">
        <f t="shared" si="0"/>
        <v>591367.94010000001</v>
      </c>
      <c r="H25" s="27">
        <f>RA!J29</f>
        <v>15.6559401599082</v>
      </c>
      <c r="I25" s="20">
        <f>VLOOKUP(B25,RMS!B:D,3,FALSE)</f>
        <v>701137.62650000001</v>
      </c>
      <c r="J25" s="21">
        <f>VLOOKUP(B25,RMS!B:E,4,FALSE)</f>
        <v>591367.93405449798</v>
      </c>
      <c r="K25" s="22">
        <f t="shared" si="1"/>
        <v>9.9999993108212948E-4</v>
      </c>
      <c r="L25" s="22">
        <f t="shared" si="2"/>
        <v>6.0455020284280181E-3</v>
      </c>
      <c r="M25" s="34"/>
    </row>
    <row r="26" spans="1:13" x14ac:dyDescent="0.15">
      <c r="A26" s="44"/>
      <c r="B26" s="12">
        <v>37</v>
      </c>
      <c r="C26" s="41" t="s">
        <v>74</v>
      </c>
      <c r="D26" s="41"/>
      <c r="E26" s="15">
        <f>VLOOKUP(C26,RA!B30:D57,3,0)</f>
        <v>1470969.6597</v>
      </c>
      <c r="F26" s="25">
        <f>VLOOKUP(C26,RA!B30:I61,8,0)</f>
        <v>162674.68489999999</v>
      </c>
      <c r="G26" s="16">
        <f t="shared" si="0"/>
        <v>1308294.9748</v>
      </c>
      <c r="H26" s="27">
        <f>RA!J30</f>
        <v>11.059010213247801</v>
      </c>
      <c r="I26" s="20">
        <f>VLOOKUP(B26,RMS!B:D,3,FALSE)</f>
        <v>1470969.6741796499</v>
      </c>
      <c r="J26" s="21">
        <f>VLOOKUP(B26,RMS!B:E,4,FALSE)</f>
        <v>1308294.9603961201</v>
      </c>
      <c r="K26" s="22">
        <f t="shared" si="1"/>
        <v>-1.4479649951681495E-2</v>
      </c>
      <c r="L26" s="22">
        <f t="shared" si="2"/>
        <v>1.4403879875317216E-2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916953.99029999995</v>
      </c>
      <c r="F27" s="25">
        <f>VLOOKUP(C27,RA!B31:I62,8,0)</f>
        <v>23799.389200000001</v>
      </c>
      <c r="G27" s="16">
        <f t="shared" si="0"/>
        <v>893154.60109999997</v>
      </c>
      <c r="H27" s="27">
        <f>RA!J31</f>
        <v>2.5954834650115401</v>
      </c>
      <c r="I27" s="20">
        <f>VLOOKUP(B27,RMS!B:D,3,FALSE)</f>
        <v>916953.88629291998</v>
      </c>
      <c r="J27" s="21">
        <f>VLOOKUP(B27,RMS!B:E,4,FALSE)</f>
        <v>893154.59735398204</v>
      </c>
      <c r="K27" s="22">
        <f t="shared" si="1"/>
        <v>0.10400707996450365</v>
      </c>
      <c r="L27" s="22">
        <f t="shared" si="2"/>
        <v>3.746017930097878E-3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126928.76820000001</v>
      </c>
      <c r="F28" s="25">
        <f>VLOOKUP(C28,RA!B32:I63,8,0)</f>
        <v>32156.7572</v>
      </c>
      <c r="G28" s="16">
        <f t="shared" si="0"/>
        <v>94772.010999999999</v>
      </c>
      <c r="H28" s="27">
        <f>RA!J32</f>
        <v>25.334490877065001</v>
      </c>
      <c r="I28" s="20">
        <f>VLOOKUP(B28,RMS!B:D,3,FALSE)</f>
        <v>126928.74569102201</v>
      </c>
      <c r="J28" s="21">
        <f>VLOOKUP(B28,RMS!B:E,4,FALSE)</f>
        <v>94772.020383799696</v>
      </c>
      <c r="K28" s="22">
        <f t="shared" si="1"/>
        <v>2.2508977999677882E-2</v>
      </c>
      <c r="L28" s="22">
        <f t="shared" si="2"/>
        <v>-9.3837996973888949E-3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223547.16880000001</v>
      </c>
      <c r="F30" s="25">
        <f>VLOOKUP(C30,RA!B34:I66,8,0)</f>
        <v>20043.254099999998</v>
      </c>
      <c r="G30" s="16">
        <f t="shared" si="0"/>
        <v>203503.91470000002</v>
      </c>
      <c r="H30" s="27">
        <f>RA!J34</f>
        <v>0</v>
      </c>
      <c r="I30" s="20">
        <f>VLOOKUP(B30,RMS!B:D,3,FALSE)</f>
        <v>223547.16880000001</v>
      </c>
      <c r="J30" s="21">
        <f>VLOOKUP(B30,RMS!B:E,4,FALSE)</f>
        <v>203503.89569999999</v>
      </c>
      <c r="K30" s="22">
        <f t="shared" si="1"/>
        <v>0</v>
      </c>
      <c r="L30" s="22">
        <f t="shared" si="2"/>
        <v>1.9000000029336661E-2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51556.45</v>
      </c>
      <c r="F31" s="25">
        <f>VLOOKUP(C31,RA!B35:I67,8,0)</f>
        <v>2069.33</v>
      </c>
      <c r="G31" s="16">
        <f t="shared" si="0"/>
        <v>49487.119999999995</v>
      </c>
      <c r="H31" s="27">
        <f>RA!J35</f>
        <v>8.9660066855653202</v>
      </c>
      <c r="I31" s="20">
        <f>VLOOKUP(B31,RMS!B:D,3,FALSE)</f>
        <v>51556.45</v>
      </c>
      <c r="J31" s="21">
        <f>VLOOKUP(B31,RMS!B:E,4,FALSE)</f>
        <v>49487.12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194641.94</v>
      </c>
      <c r="F32" s="25">
        <f>VLOOKUP(C32,RA!B34:I67,8,0)</f>
        <v>-18965.02</v>
      </c>
      <c r="G32" s="16">
        <f t="shared" si="0"/>
        <v>213606.96</v>
      </c>
      <c r="H32" s="27">
        <f>RA!J35</f>
        <v>8.9660066855653202</v>
      </c>
      <c r="I32" s="20">
        <f>VLOOKUP(B32,RMS!B:D,3,FALSE)</f>
        <v>194641.94</v>
      </c>
      <c r="J32" s="21">
        <f>VLOOKUP(B32,RMS!B:E,4,FALSE)</f>
        <v>213606.96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307153.05</v>
      </c>
      <c r="F33" s="25">
        <f>VLOOKUP(C33,RA!B34:I68,8,0)</f>
        <v>-18164.2</v>
      </c>
      <c r="G33" s="16">
        <f t="shared" si="0"/>
        <v>325317.25</v>
      </c>
      <c r="H33" s="27">
        <f>RA!J34</f>
        <v>0</v>
      </c>
      <c r="I33" s="20">
        <f>VLOOKUP(B33,RMS!B:D,3,FALSE)</f>
        <v>307153.05</v>
      </c>
      <c r="J33" s="21">
        <f>VLOOKUP(B33,RMS!B:E,4,FALSE)</f>
        <v>325317.25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261627.5</v>
      </c>
      <c r="F34" s="25">
        <f>VLOOKUP(C34,RA!B35:I69,8,0)</f>
        <v>-31923.98</v>
      </c>
      <c r="G34" s="16">
        <f t="shared" si="0"/>
        <v>293551.48</v>
      </c>
      <c r="H34" s="27">
        <f>RA!J35</f>
        <v>8.9660066855653202</v>
      </c>
      <c r="I34" s="20">
        <f>VLOOKUP(B34,RMS!B:D,3,FALSE)</f>
        <v>261627.5</v>
      </c>
      <c r="J34" s="21">
        <f>VLOOKUP(B34,RMS!B:E,4,FALSE)</f>
        <v>293551.48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0.85</v>
      </c>
      <c r="F35" s="25">
        <f>VLOOKUP(C35,RA!B36:I70,8,0)</f>
        <v>0</v>
      </c>
      <c r="G35" s="16">
        <f t="shared" si="0"/>
        <v>0.85</v>
      </c>
      <c r="H35" s="27">
        <f>RA!J36</f>
        <v>4.0137170034011298</v>
      </c>
      <c r="I35" s="20">
        <f>VLOOKUP(B35,RMS!B:D,3,FALSE)</f>
        <v>0.85</v>
      </c>
      <c r="J35" s="21">
        <f>VLOOKUP(B35,RMS!B:E,4,FALSE)</f>
        <v>0.85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166690.17069999999</v>
      </c>
      <c r="F36" s="25">
        <f>VLOOKUP(C36,RA!B8:I70,8,0)</f>
        <v>10490.3081</v>
      </c>
      <c r="G36" s="16">
        <f t="shared" si="0"/>
        <v>156199.86259999999</v>
      </c>
      <c r="H36" s="27">
        <f>RA!J36</f>
        <v>4.0137170034011298</v>
      </c>
      <c r="I36" s="20">
        <f>VLOOKUP(B36,RMS!B:D,3,FALSE)</f>
        <v>166690.17093931601</v>
      </c>
      <c r="J36" s="21">
        <f>VLOOKUP(B36,RMS!B:E,4,FALSE)</f>
        <v>156199.863292308</v>
      </c>
      <c r="K36" s="22">
        <f t="shared" si="1"/>
        <v>-2.3931602481752634E-4</v>
      </c>
      <c r="L36" s="22">
        <f t="shared" si="2"/>
        <v>-6.9230800727382302E-4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375797.83909999998</v>
      </c>
      <c r="F37" s="25">
        <f>VLOOKUP(C37,RA!B8:I71,8,0)</f>
        <v>20413.605599999999</v>
      </c>
      <c r="G37" s="16">
        <f t="shared" si="0"/>
        <v>355384.23349999997</v>
      </c>
      <c r="H37" s="27">
        <f>RA!J37</f>
        <v>-9.7435424246182496</v>
      </c>
      <c r="I37" s="20">
        <f>VLOOKUP(B37,RMS!B:D,3,FALSE)</f>
        <v>375797.83281794901</v>
      </c>
      <c r="J37" s="21">
        <f>VLOOKUP(B37,RMS!B:E,4,FALSE)</f>
        <v>355384.23279230797</v>
      </c>
      <c r="K37" s="22">
        <f t="shared" si="1"/>
        <v>6.28205097746104E-3</v>
      </c>
      <c r="L37" s="22">
        <f t="shared" si="2"/>
        <v>7.0769200101494789E-4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105789.77</v>
      </c>
      <c r="F38" s="25">
        <f>VLOOKUP(C38,RA!B9:I72,8,0)</f>
        <v>-4504.53</v>
      </c>
      <c r="G38" s="16">
        <f t="shared" si="0"/>
        <v>110294.3</v>
      </c>
      <c r="H38" s="27">
        <f>RA!J38</f>
        <v>-5.9137293280988104</v>
      </c>
      <c r="I38" s="20">
        <f>VLOOKUP(B38,RMS!B:D,3,FALSE)</f>
        <v>105789.77</v>
      </c>
      <c r="J38" s="21">
        <f>VLOOKUP(B38,RMS!B:E,4,FALSE)</f>
        <v>110294.3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91665.93</v>
      </c>
      <c r="F39" s="25">
        <f>VLOOKUP(C39,RA!B10:I73,8,0)</f>
        <v>9597.23</v>
      </c>
      <c r="G39" s="16">
        <f t="shared" si="0"/>
        <v>82068.7</v>
      </c>
      <c r="H39" s="27">
        <f>RA!J39</f>
        <v>-12.2020735587811</v>
      </c>
      <c r="I39" s="20">
        <f>VLOOKUP(B39,RMS!B:D,3,FALSE)</f>
        <v>91665.93</v>
      </c>
      <c r="J39" s="21">
        <f>VLOOKUP(B39,RMS!B:E,4,FALSE)</f>
        <v>82068.7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24493.2749</v>
      </c>
      <c r="F40" s="25">
        <f>VLOOKUP(C40,RA!B8:I74,8,0)</f>
        <v>1775.2389000000001</v>
      </c>
      <c r="G40" s="16">
        <f t="shared" si="0"/>
        <v>22718.036</v>
      </c>
      <c r="H40" s="27">
        <f>RA!J40</f>
        <v>0</v>
      </c>
      <c r="I40" s="20">
        <f>VLOOKUP(B40,RMS!B:D,3,FALSE)</f>
        <v>24493.2749413811</v>
      </c>
      <c r="J40" s="21">
        <f>VLOOKUP(B40,RMS!B:E,4,FALSE)</f>
        <v>22718.036306633399</v>
      </c>
      <c r="K40" s="22">
        <f t="shared" si="1"/>
        <v>-4.1381099435966462E-5</v>
      </c>
      <c r="L40" s="22">
        <f t="shared" si="2"/>
        <v>-3.0663339930470102E-4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19407577.467500001</v>
      </c>
      <c r="E7" s="68">
        <v>23551871.954500001</v>
      </c>
      <c r="F7" s="69">
        <v>82.403545268051801</v>
      </c>
      <c r="G7" s="68">
        <v>17992151.415100001</v>
      </c>
      <c r="H7" s="69">
        <v>7.8669082965369999</v>
      </c>
      <c r="I7" s="68">
        <v>1751802.7034</v>
      </c>
      <c r="J7" s="69">
        <v>9.0263852164628808</v>
      </c>
      <c r="K7" s="68">
        <v>1667780.2313000001</v>
      </c>
      <c r="L7" s="69">
        <v>9.26948752721316</v>
      </c>
      <c r="M7" s="69">
        <v>5.0379822546826998E-2</v>
      </c>
      <c r="N7" s="68">
        <v>164671619.26969999</v>
      </c>
      <c r="O7" s="68">
        <v>4916822508.3585997</v>
      </c>
      <c r="P7" s="68">
        <v>1092969</v>
      </c>
      <c r="Q7" s="68">
        <v>1007846</v>
      </c>
      <c r="R7" s="69">
        <v>8.4460324295576807</v>
      </c>
      <c r="S7" s="68">
        <v>17.756750161715502</v>
      </c>
      <c r="T7" s="68">
        <v>17.1696612427891</v>
      </c>
      <c r="U7" s="70">
        <v>3.3062858551234302</v>
      </c>
      <c r="V7" s="58"/>
      <c r="W7" s="58"/>
    </row>
    <row r="8" spans="1:23" ht="14.25" thickBot="1" x14ac:dyDescent="0.2">
      <c r="A8" s="55">
        <v>42224</v>
      </c>
      <c r="B8" s="45" t="s">
        <v>6</v>
      </c>
      <c r="C8" s="46"/>
      <c r="D8" s="71">
        <v>632776.18389999995</v>
      </c>
      <c r="E8" s="71">
        <v>918082.30859999999</v>
      </c>
      <c r="F8" s="72">
        <v>68.923687775329398</v>
      </c>
      <c r="G8" s="71">
        <v>570236.81709999999</v>
      </c>
      <c r="H8" s="72">
        <v>10.967262183815199</v>
      </c>
      <c r="I8" s="71">
        <v>119027.9454</v>
      </c>
      <c r="J8" s="72">
        <v>18.810433835608801</v>
      </c>
      <c r="K8" s="71">
        <v>128456.8379</v>
      </c>
      <c r="L8" s="72">
        <v>22.526928119668099</v>
      </c>
      <c r="M8" s="72">
        <v>-7.3401250210908001E-2</v>
      </c>
      <c r="N8" s="71">
        <v>5080017.4374000002</v>
      </c>
      <c r="O8" s="71">
        <v>176169718.41170001</v>
      </c>
      <c r="P8" s="71">
        <v>35055</v>
      </c>
      <c r="Q8" s="71">
        <v>31215</v>
      </c>
      <c r="R8" s="72">
        <v>12.301777991350299</v>
      </c>
      <c r="S8" s="71">
        <v>18.050953755527001</v>
      </c>
      <c r="T8" s="71">
        <v>17.377040073682501</v>
      </c>
      <c r="U8" s="73">
        <v>3.7333965338986799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207320.20689999999</v>
      </c>
      <c r="E9" s="71">
        <v>146633.76360000001</v>
      </c>
      <c r="F9" s="72">
        <v>141.386405020296</v>
      </c>
      <c r="G9" s="71">
        <v>108724.9556</v>
      </c>
      <c r="H9" s="72">
        <v>90.683183778646693</v>
      </c>
      <c r="I9" s="71">
        <v>22447.676800000001</v>
      </c>
      <c r="J9" s="72">
        <v>10.827539261924199</v>
      </c>
      <c r="K9" s="71">
        <v>23059.818299999999</v>
      </c>
      <c r="L9" s="72">
        <v>21.209314984535201</v>
      </c>
      <c r="M9" s="72">
        <v>-2.6545807605084001E-2</v>
      </c>
      <c r="N9" s="71">
        <v>916584.02399999998</v>
      </c>
      <c r="O9" s="71">
        <v>28201622.629099999</v>
      </c>
      <c r="P9" s="71">
        <v>6269</v>
      </c>
      <c r="Q9" s="71">
        <v>5545</v>
      </c>
      <c r="R9" s="72">
        <v>13.0568079350766</v>
      </c>
      <c r="S9" s="71">
        <v>33.070698181528201</v>
      </c>
      <c r="T9" s="71">
        <v>16.854886672678099</v>
      </c>
      <c r="U9" s="73">
        <v>49.033774309329601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179031.09020000001</v>
      </c>
      <c r="E10" s="71">
        <v>233036.43780000001</v>
      </c>
      <c r="F10" s="72">
        <v>76.825363402460994</v>
      </c>
      <c r="G10" s="71">
        <v>162970.48329999999</v>
      </c>
      <c r="H10" s="72">
        <v>9.8549176358735</v>
      </c>
      <c r="I10" s="71">
        <v>43310.748200000002</v>
      </c>
      <c r="J10" s="72">
        <v>24.191746892462401</v>
      </c>
      <c r="K10" s="71">
        <v>45121.238599999997</v>
      </c>
      <c r="L10" s="72">
        <v>27.6867551021124</v>
      </c>
      <c r="M10" s="72">
        <v>-4.0125015539798997E-2</v>
      </c>
      <c r="N10" s="71">
        <v>1406032.0234999999</v>
      </c>
      <c r="O10" s="71">
        <v>46064597.393799998</v>
      </c>
      <c r="P10" s="71">
        <v>102939</v>
      </c>
      <c r="Q10" s="71">
        <v>96081</v>
      </c>
      <c r="R10" s="72">
        <v>7.1377275423861102</v>
      </c>
      <c r="S10" s="71">
        <v>1.7391959335140199</v>
      </c>
      <c r="T10" s="71">
        <v>1.7209849439535401</v>
      </c>
      <c r="U10" s="73">
        <v>1.0470924643716699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52399.407299999999</v>
      </c>
      <c r="E11" s="71">
        <v>71336.243400000007</v>
      </c>
      <c r="F11" s="72">
        <v>73.454116452675393</v>
      </c>
      <c r="G11" s="71">
        <v>45513.078800000003</v>
      </c>
      <c r="H11" s="72">
        <v>15.130438725670199</v>
      </c>
      <c r="I11" s="71">
        <v>9487.0558000000001</v>
      </c>
      <c r="J11" s="72">
        <v>18.105273110598699</v>
      </c>
      <c r="K11" s="71">
        <v>10261.747300000001</v>
      </c>
      <c r="L11" s="72">
        <v>22.5468097754793</v>
      </c>
      <c r="M11" s="72">
        <v>-7.5493137508853003E-2</v>
      </c>
      <c r="N11" s="71">
        <v>414769.11290000001</v>
      </c>
      <c r="O11" s="71">
        <v>14958778.465600001</v>
      </c>
      <c r="P11" s="71">
        <v>3312</v>
      </c>
      <c r="Q11" s="71">
        <v>2927</v>
      </c>
      <c r="R11" s="72">
        <v>13.1533993850359</v>
      </c>
      <c r="S11" s="71">
        <v>15.8210770833333</v>
      </c>
      <c r="T11" s="71">
        <v>14.955928971643299</v>
      </c>
      <c r="U11" s="73">
        <v>5.4683262532195203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111290.97659999999</v>
      </c>
      <c r="E12" s="71">
        <v>248727.49830000001</v>
      </c>
      <c r="F12" s="72">
        <v>44.744138609783903</v>
      </c>
      <c r="G12" s="71">
        <v>106806.9569</v>
      </c>
      <c r="H12" s="72">
        <v>4.1982468465965797</v>
      </c>
      <c r="I12" s="71">
        <v>12337.8002</v>
      </c>
      <c r="J12" s="72">
        <v>11.0860741606611</v>
      </c>
      <c r="K12" s="71">
        <v>14452.8243</v>
      </c>
      <c r="L12" s="72">
        <v>13.531725572456599</v>
      </c>
      <c r="M12" s="72">
        <v>-0.14633984722280199</v>
      </c>
      <c r="N12" s="71">
        <v>1261921.3400000001</v>
      </c>
      <c r="O12" s="71">
        <v>52652448.172600001</v>
      </c>
      <c r="P12" s="71">
        <v>1452</v>
      </c>
      <c r="Q12" s="71">
        <v>1335</v>
      </c>
      <c r="R12" s="72">
        <v>8.7640449438202204</v>
      </c>
      <c r="S12" s="71">
        <v>76.646678099173599</v>
      </c>
      <c r="T12" s="71">
        <v>69.774803071161102</v>
      </c>
      <c r="U12" s="73">
        <v>8.9656527829176795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274846.33689999999</v>
      </c>
      <c r="E13" s="71">
        <v>403866.52049999998</v>
      </c>
      <c r="F13" s="72">
        <v>68.053756117177301</v>
      </c>
      <c r="G13" s="71">
        <v>248300.83040000001</v>
      </c>
      <c r="H13" s="72">
        <v>10.690864971025899</v>
      </c>
      <c r="I13" s="71">
        <v>61623.214999999997</v>
      </c>
      <c r="J13" s="72">
        <v>22.420970093707702</v>
      </c>
      <c r="K13" s="71">
        <v>59413.689400000003</v>
      </c>
      <c r="L13" s="72">
        <v>23.928107410791799</v>
      </c>
      <c r="M13" s="72">
        <v>3.7188830088037E-2</v>
      </c>
      <c r="N13" s="71">
        <v>2521357.6113999998</v>
      </c>
      <c r="O13" s="71">
        <v>80737328.632300004</v>
      </c>
      <c r="P13" s="71">
        <v>13395</v>
      </c>
      <c r="Q13" s="71">
        <v>11999</v>
      </c>
      <c r="R13" s="72">
        <v>11.6343028585715</v>
      </c>
      <c r="S13" s="71">
        <v>20.518576849570699</v>
      </c>
      <c r="T13" s="71">
        <v>19.8190951829319</v>
      </c>
      <c r="U13" s="73">
        <v>3.4090164818300002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176399.9926</v>
      </c>
      <c r="E14" s="71">
        <v>186131.5208</v>
      </c>
      <c r="F14" s="72">
        <v>94.771692533229398</v>
      </c>
      <c r="G14" s="71">
        <v>163429.3786</v>
      </c>
      <c r="H14" s="72">
        <v>7.9365253121020096</v>
      </c>
      <c r="I14" s="71">
        <v>-115293.34269999999</v>
      </c>
      <c r="J14" s="72">
        <v>-65.359040553610498</v>
      </c>
      <c r="K14" s="71">
        <v>-9274.9896000000008</v>
      </c>
      <c r="L14" s="72">
        <v>-5.6752278442549304</v>
      </c>
      <c r="M14" s="72">
        <v>11.4305630164804</v>
      </c>
      <c r="N14" s="71">
        <v>1347081.0628</v>
      </c>
      <c r="O14" s="71">
        <v>42725356.978299998</v>
      </c>
      <c r="P14" s="71">
        <v>4641</v>
      </c>
      <c r="Q14" s="71">
        <v>4776</v>
      </c>
      <c r="R14" s="72">
        <v>-2.8266331658291501</v>
      </c>
      <c r="S14" s="71">
        <v>38.009048179271701</v>
      </c>
      <c r="T14" s="71">
        <v>35.746512667504199</v>
      </c>
      <c r="U14" s="73">
        <v>5.9526234413872903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103247.7648</v>
      </c>
      <c r="E15" s="71">
        <v>154784.6298</v>
      </c>
      <c r="F15" s="72">
        <v>66.704145581772806</v>
      </c>
      <c r="G15" s="71">
        <v>85145.434399999998</v>
      </c>
      <c r="H15" s="72">
        <v>21.260482758192399</v>
      </c>
      <c r="I15" s="71">
        <v>16922.714400000001</v>
      </c>
      <c r="J15" s="72">
        <v>16.390392986018401</v>
      </c>
      <c r="K15" s="71">
        <v>10895.8002</v>
      </c>
      <c r="L15" s="72">
        <v>12.796693418478799</v>
      </c>
      <c r="M15" s="72">
        <v>0.55314103502008105</v>
      </c>
      <c r="N15" s="71">
        <v>1187281.8311999999</v>
      </c>
      <c r="O15" s="71">
        <v>33074612.696400002</v>
      </c>
      <c r="P15" s="71">
        <v>5341</v>
      </c>
      <c r="Q15" s="71">
        <v>4972</v>
      </c>
      <c r="R15" s="72">
        <v>7.4215607401448196</v>
      </c>
      <c r="S15" s="71">
        <v>19.331167346938798</v>
      </c>
      <c r="T15" s="71">
        <v>19.298765748189901</v>
      </c>
      <c r="U15" s="73">
        <v>0.167613254633807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1042240.9158</v>
      </c>
      <c r="E16" s="71">
        <v>1330219.3591</v>
      </c>
      <c r="F16" s="72">
        <v>78.351056062299406</v>
      </c>
      <c r="G16" s="71">
        <v>914370.84900000005</v>
      </c>
      <c r="H16" s="72">
        <v>13.9844863755056</v>
      </c>
      <c r="I16" s="71">
        <v>49641.365299999998</v>
      </c>
      <c r="J16" s="72">
        <v>4.7629453562467798</v>
      </c>
      <c r="K16" s="71">
        <v>13770.311600000001</v>
      </c>
      <c r="L16" s="72">
        <v>1.5059875995674901</v>
      </c>
      <c r="M16" s="72">
        <v>2.6049558457340898</v>
      </c>
      <c r="N16" s="71">
        <v>9023036.7698999997</v>
      </c>
      <c r="O16" s="71">
        <v>245227656.0871</v>
      </c>
      <c r="P16" s="71">
        <v>70503</v>
      </c>
      <c r="Q16" s="71">
        <v>64653</v>
      </c>
      <c r="R16" s="72">
        <v>9.0483040230151701</v>
      </c>
      <c r="S16" s="71">
        <v>14.7829300285094</v>
      </c>
      <c r="T16" s="71">
        <v>13.941052512644401</v>
      </c>
      <c r="U16" s="73">
        <v>5.6949299918312004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510915.26539999997</v>
      </c>
      <c r="E17" s="71">
        <v>1051903.9861000001</v>
      </c>
      <c r="F17" s="72">
        <v>48.570522799732899</v>
      </c>
      <c r="G17" s="71">
        <v>570970.1287</v>
      </c>
      <c r="H17" s="72">
        <v>-10.518039435221301</v>
      </c>
      <c r="I17" s="71">
        <v>62811.754300000001</v>
      </c>
      <c r="J17" s="72">
        <v>12.293967034009899</v>
      </c>
      <c r="K17" s="71">
        <v>49406.620600000002</v>
      </c>
      <c r="L17" s="72">
        <v>8.6531007694728803</v>
      </c>
      <c r="M17" s="72">
        <v>0.27132261905806199</v>
      </c>
      <c r="N17" s="71">
        <v>4285935.1463000001</v>
      </c>
      <c r="O17" s="71">
        <v>231245175.0257</v>
      </c>
      <c r="P17" s="71">
        <v>16186</v>
      </c>
      <c r="Q17" s="71">
        <v>14832</v>
      </c>
      <c r="R17" s="72">
        <v>9.1289104638619296</v>
      </c>
      <c r="S17" s="71">
        <v>31.565257963672298</v>
      </c>
      <c r="T17" s="71">
        <v>35.4416219323085</v>
      </c>
      <c r="U17" s="73">
        <v>-12.2804761269413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1908438.1994</v>
      </c>
      <c r="E18" s="71">
        <v>2048483.4572000001</v>
      </c>
      <c r="F18" s="72">
        <v>93.1634664996796</v>
      </c>
      <c r="G18" s="71">
        <v>2009465.9293</v>
      </c>
      <c r="H18" s="72">
        <v>-5.02759108412417</v>
      </c>
      <c r="I18" s="71">
        <v>240860.88510000001</v>
      </c>
      <c r="J18" s="72">
        <v>12.620837561086599</v>
      </c>
      <c r="K18" s="71">
        <v>304790.41039999999</v>
      </c>
      <c r="L18" s="72">
        <v>15.1677321797725</v>
      </c>
      <c r="M18" s="72">
        <v>-0.209749136188702</v>
      </c>
      <c r="N18" s="71">
        <v>15106573.4366</v>
      </c>
      <c r="O18" s="71">
        <v>539271362.90620005</v>
      </c>
      <c r="P18" s="71">
        <v>96950</v>
      </c>
      <c r="Q18" s="71">
        <v>89117</v>
      </c>
      <c r="R18" s="72">
        <v>8.7895687691461806</v>
      </c>
      <c r="S18" s="71">
        <v>19.6847673996906</v>
      </c>
      <c r="T18" s="71">
        <v>19.9335913518184</v>
      </c>
      <c r="U18" s="73">
        <v>-1.26404314095042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488360.8138</v>
      </c>
      <c r="E19" s="71">
        <v>775097.49600000004</v>
      </c>
      <c r="F19" s="72">
        <v>63.006372271908397</v>
      </c>
      <c r="G19" s="71">
        <v>463608.9204</v>
      </c>
      <c r="H19" s="72">
        <v>5.3389596944433801</v>
      </c>
      <c r="I19" s="71">
        <v>41030.795400000003</v>
      </c>
      <c r="J19" s="72">
        <v>8.4017378627768995</v>
      </c>
      <c r="K19" s="71">
        <v>40387.459900000002</v>
      </c>
      <c r="L19" s="72">
        <v>8.7115364098589492</v>
      </c>
      <c r="M19" s="72">
        <v>1.5929090405609001E-2</v>
      </c>
      <c r="N19" s="71">
        <v>4975447.2757000001</v>
      </c>
      <c r="O19" s="71">
        <v>162176472.2789</v>
      </c>
      <c r="P19" s="71">
        <v>10863</v>
      </c>
      <c r="Q19" s="71">
        <v>10104</v>
      </c>
      <c r="R19" s="72">
        <v>7.5118764845605801</v>
      </c>
      <c r="S19" s="71">
        <v>44.956348504096503</v>
      </c>
      <c r="T19" s="71">
        <v>50.224537480205903</v>
      </c>
      <c r="U19" s="73">
        <v>-11.718453903411101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1047436.292</v>
      </c>
      <c r="E20" s="71">
        <v>1374348.1754000001</v>
      </c>
      <c r="F20" s="72">
        <v>76.213314118538193</v>
      </c>
      <c r="G20" s="71">
        <v>943149.47250000003</v>
      </c>
      <c r="H20" s="72">
        <v>11.0572950036825</v>
      </c>
      <c r="I20" s="71">
        <v>85072.300900000002</v>
      </c>
      <c r="J20" s="72">
        <v>8.1219546763613604</v>
      </c>
      <c r="K20" s="71">
        <v>72686.977400000003</v>
      </c>
      <c r="L20" s="72">
        <v>7.7068353977158202</v>
      </c>
      <c r="M20" s="72">
        <v>0.170392605980064</v>
      </c>
      <c r="N20" s="71">
        <v>9734116.148</v>
      </c>
      <c r="O20" s="71">
        <v>263220377.97209999</v>
      </c>
      <c r="P20" s="71">
        <v>48014</v>
      </c>
      <c r="Q20" s="71">
        <v>44136</v>
      </c>
      <c r="R20" s="72">
        <v>8.78647815841944</v>
      </c>
      <c r="S20" s="71">
        <v>21.815226642229401</v>
      </c>
      <c r="T20" s="71">
        <v>20.6585444127243</v>
      </c>
      <c r="U20" s="73">
        <v>5.30217837510782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426247.0442</v>
      </c>
      <c r="E21" s="71">
        <v>468320.63909999997</v>
      </c>
      <c r="F21" s="72">
        <v>91.016070745706301</v>
      </c>
      <c r="G21" s="71">
        <v>385729.44760000001</v>
      </c>
      <c r="H21" s="72">
        <v>10.504149178160899</v>
      </c>
      <c r="I21" s="71">
        <v>42327.643900000003</v>
      </c>
      <c r="J21" s="72">
        <v>9.9303078991298293</v>
      </c>
      <c r="K21" s="71">
        <v>32257.351999999999</v>
      </c>
      <c r="L21" s="72">
        <v>8.3626884596715403</v>
      </c>
      <c r="M21" s="72">
        <v>0.31218594446314102</v>
      </c>
      <c r="N21" s="71">
        <v>3203117.4336000001</v>
      </c>
      <c r="O21" s="71">
        <v>98456024.881099999</v>
      </c>
      <c r="P21" s="71">
        <v>35916</v>
      </c>
      <c r="Q21" s="71">
        <v>32794</v>
      </c>
      <c r="R21" s="72">
        <v>9.5200341525888899</v>
      </c>
      <c r="S21" s="71">
        <v>11.8678874095111</v>
      </c>
      <c r="T21" s="71">
        <v>11.557283362810301</v>
      </c>
      <c r="U21" s="73">
        <v>2.6171805982241398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1565332.7711</v>
      </c>
      <c r="E22" s="71">
        <v>1528933.9601</v>
      </c>
      <c r="F22" s="72">
        <v>102.380666003234</v>
      </c>
      <c r="G22" s="71">
        <v>1255030.4521000001</v>
      </c>
      <c r="H22" s="72">
        <v>24.724684447360001</v>
      </c>
      <c r="I22" s="71">
        <v>183160.04070000001</v>
      </c>
      <c r="J22" s="72">
        <v>11.7010289493453</v>
      </c>
      <c r="K22" s="71">
        <v>144170.53589999999</v>
      </c>
      <c r="L22" s="72">
        <v>11.4874133658482</v>
      </c>
      <c r="M22" s="72">
        <v>0.27044017389963798</v>
      </c>
      <c r="N22" s="71">
        <v>12062294.157099999</v>
      </c>
      <c r="O22" s="71">
        <v>324335859.5801</v>
      </c>
      <c r="P22" s="71">
        <v>93504</v>
      </c>
      <c r="Q22" s="71">
        <v>85830</v>
      </c>
      <c r="R22" s="72">
        <v>8.9409297448444605</v>
      </c>
      <c r="S22" s="71">
        <v>16.740810779217998</v>
      </c>
      <c r="T22" s="71">
        <v>16.3409858650821</v>
      </c>
      <c r="U22" s="73">
        <v>2.3883246720177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2911560.5991000002</v>
      </c>
      <c r="E23" s="71">
        <v>4168945.3287999998</v>
      </c>
      <c r="F23" s="72">
        <v>69.839260759460998</v>
      </c>
      <c r="G23" s="71">
        <v>2609277.5606</v>
      </c>
      <c r="H23" s="72">
        <v>11.584932284110501</v>
      </c>
      <c r="I23" s="71">
        <v>234100.88699999999</v>
      </c>
      <c r="J23" s="72">
        <v>8.0403920520274799</v>
      </c>
      <c r="K23" s="71">
        <v>129092.9939</v>
      </c>
      <c r="L23" s="72">
        <v>4.9474611612539698</v>
      </c>
      <c r="M23" s="72">
        <v>0.81342828861295802</v>
      </c>
      <c r="N23" s="71">
        <v>27143782.9038</v>
      </c>
      <c r="O23" s="71">
        <v>694199976.81229997</v>
      </c>
      <c r="P23" s="71">
        <v>90816</v>
      </c>
      <c r="Q23" s="71">
        <v>82612</v>
      </c>
      <c r="R23" s="72">
        <v>9.9307606643102702</v>
      </c>
      <c r="S23" s="71">
        <v>32.059996026030703</v>
      </c>
      <c r="T23" s="71">
        <v>31.285362230668699</v>
      </c>
      <c r="U23" s="73">
        <v>2.4162005345634898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326751.26309999998</v>
      </c>
      <c r="E24" s="71">
        <v>387393.21679999999</v>
      </c>
      <c r="F24" s="72">
        <v>84.346149836870396</v>
      </c>
      <c r="G24" s="71">
        <v>328342.1274</v>
      </c>
      <c r="H24" s="72">
        <v>-0.48451422076033501</v>
      </c>
      <c r="I24" s="71">
        <v>44275.784099999997</v>
      </c>
      <c r="J24" s="72">
        <v>13.5503023553576</v>
      </c>
      <c r="K24" s="71">
        <v>58139.269099999998</v>
      </c>
      <c r="L24" s="72">
        <v>17.7069173427059</v>
      </c>
      <c r="M24" s="72">
        <v>-0.23845303208326701</v>
      </c>
      <c r="N24" s="71">
        <v>2388344.2664999999</v>
      </c>
      <c r="O24" s="71">
        <v>65321588.818599999</v>
      </c>
      <c r="P24" s="71">
        <v>30297</v>
      </c>
      <c r="Q24" s="71">
        <v>28010</v>
      </c>
      <c r="R24" s="72">
        <v>8.1649410924669699</v>
      </c>
      <c r="S24" s="71">
        <v>10.784937884939101</v>
      </c>
      <c r="T24" s="71">
        <v>10.428822209925</v>
      </c>
      <c r="U24" s="73">
        <v>3.3019724250000801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314538.34210000001</v>
      </c>
      <c r="E25" s="71">
        <v>364136.98879999999</v>
      </c>
      <c r="F25" s="72">
        <v>86.379124278626406</v>
      </c>
      <c r="G25" s="71">
        <v>265499.45510000002</v>
      </c>
      <c r="H25" s="72">
        <v>18.470428491662901</v>
      </c>
      <c r="I25" s="71">
        <v>22677.2153</v>
      </c>
      <c r="J25" s="72">
        <v>7.2096823390740399</v>
      </c>
      <c r="K25" s="71">
        <v>19974.886299999998</v>
      </c>
      <c r="L25" s="72">
        <v>7.5235131056960096</v>
      </c>
      <c r="M25" s="72">
        <v>0.13528632701153401</v>
      </c>
      <c r="N25" s="71">
        <v>2445507.7508</v>
      </c>
      <c r="O25" s="71">
        <v>72307972.854499996</v>
      </c>
      <c r="P25" s="71">
        <v>23785</v>
      </c>
      <c r="Q25" s="71">
        <v>21638</v>
      </c>
      <c r="R25" s="72">
        <v>9.9223588131990095</v>
      </c>
      <c r="S25" s="71">
        <v>13.224231326466301</v>
      </c>
      <c r="T25" s="71">
        <v>12.7290231860616</v>
      </c>
      <c r="U25" s="73">
        <v>3.7447026460707802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782748.05189999996</v>
      </c>
      <c r="E26" s="71">
        <v>711647.8567</v>
      </c>
      <c r="F26" s="72">
        <v>109.990923815846</v>
      </c>
      <c r="G26" s="71">
        <v>517115.09909999999</v>
      </c>
      <c r="H26" s="72">
        <v>51.368245340798197</v>
      </c>
      <c r="I26" s="71">
        <v>138666.83410000001</v>
      </c>
      <c r="J26" s="72">
        <v>17.715385399351401</v>
      </c>
      <c r="K26" s="71">
        <v>122515.5698</v>
      </c>
      <c r="L26" s="72">
        <v>23.692127731955502</v>
      </c>
      <c r="M26" s="72">
        <v>0.13183029982528799</v>
      </c>
      <c r="N26" s="71">
        <v>6060062.2916999999</v>
      </c>
      <c r="O26" s="71">
        <v>155490171.75319999</v>
      </c>
      <c r="P26" s="71">
        <v>50272</v>
      </c>
      <c r="Q26" s="71">
        <v>46775</v>
      </c>
      <c r="R26" s="72">
        <v>7.4762159273115998</v>
      </c>
      <c r="S26" s="71">
        <v>15.570258829965001</v>
      </c>
      <c r="T26" s="71">
        <v>14.6124680064137</v>
      </c>
      <c r="U26" s="73">
        <v>6.1514123433069603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247123.8541</v>
      </c>
      <c r="E27" s="71">
        <v>388122.62920000002</v>
      </c>
      <c r="F27" s="72">
        <v>63.671591272421502</v>
      </c>
      <c r="G27" s="71">
        <v>318418.36959999998</v>
      </c>
      <c r="H27" s="72">
        <v>-22.390201793182001</v>
      </c>
      <c r="I27" s="71">
        <v>67520.844299999997</v>
      </c>
      <c r="J27" s="72">
        <v>27.322673703800898</v>
      </c>
      <c r="K27" s="71">
        <v>99982.034199999995</v>
      </c>
      <c r="L27" s="72">
        <v>31.3995811000472</v>
      </c>
      <c r="M27" s="72">
        <v>-0.32467022860393002</v>
      </c>
      <c r="N27" s="71">
        <v>1913367.3248000001</v>
      </c>
      <c r="O27" s="71">
        <v>57733285.887000002</v>
      </c>
      <c r="P27" s="71">
        <v>34478</v>
      </c>
      <c r="Q27" s="71">
        <v>32188</v>
      </c>
      <c r="R27" s="72">
        <v>7.1144525910277201</v>
      </c>
      <c r="S27" s="71">
        <v>7.1675808950635203</v>
      </c>
      <c r="T27" s="71">
        <v>7.0499256803777799</v>
      </c>
      <c r="U27" s="73">
        <v>1.6414912703220499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1079618.1070999999</v>
      </c>
      <c r="E28" s="71">
        <v>1182541.7223</v>
      </c>
      <c r="F28" s="72">
        <v>91.296407284487401</v>
      </c>
      <c r="G28" s="71">
        <v>946855.02159999998</v>
      </c>
      <c r="H28" s="72">
        <v>14.0214797906079</v>
      </c>
      <c r="I28" s="71">
        <v>50560.784500000002</v>
      </c>
      <c r="J28" s="72">
        <v>4.6832101247183697</v>
      </c>
      <c r="K28" s="71">
        <v>36993.691800000001</v>
      </c>
      <c r="L28" s="72">
        <v>3.9070069816483501</v>
      </c>
      <c r="M28" s="72">
        <v>0.36674070739811898</v>
      </c>
      <c r="N28" s="71">
        <v>8416224.8550000004</v>
      </c>
      <c r="O28" s="71">
        <v>206483172.05309999</v>
      </c>
      <c r="P28" s="71">
        <v>47783</v>
      </c>
      <c r="Q28" s="71">
        <v>43666</v>
      </c>
      <c r="R28" s="72">
        <v>9.42838821966747</v>
      </c>
      <c r="S28" s="71">
        <v>22.5941884582383</v>
      </c>
      <c r="T28" s="71">
        <v>21.608655074886599</v>
      </c>
      <c r="U28" s="73">
        <v>4.3618888333752004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701137.62749999994</v>
      </c>
      <c r="E29" s="71">
        <v>934660.99399999995</v>
      </c>
      <c r="F29" s="72">
        <v>75.015180049334603</v>
      </c>
      <c r="G29" s="71">
        <v>628470.00060000003</v>
      </c>
      <c r="H29" s="72">
        <v>11.5626246011145</v>
      </c>
      <c r="I29" s="71">
        <v>109769.6874</v>
      </c>
      <c r="J29" s="72">
        <v>15.6559401599082</v>
      </c>
      <c r="K29" s="71">
        <v>98693.888200000001</v>
      </c>
      <c r="L29" s="72">
        <v>15.703834408289501</v>
      </c>
      <c r="M29" s="72">
        <v>0.11222375976874301</v>
      </c>
      <c r="N29" s="71">
        <v>5545737.3039999995</v>
      </c>
      <c r="O29" s="71">
        <v>153387271.04480001</v>
      </c>
      <c r="P29" s="71">
        <v>103466</v>
      </c>
      <c r="Q29" s="71">
        <v>99266</v>
      </c>
      <c r="R29" s="72">
        <v>4.2310559506779901</v>
      </c>
      <c r="S29" s="71">
        <v>6.77650269170549</v>
      </c>
      <c r="T29" s="71">
        <v>6.7355626921604603</v>
      </c>
      <c r="U29" s="73">
        <v>0.60414643670313295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1470969.6597</v>
      </c>
      <c r="E30" s="71">
        <v>1552083.5578000001</v>
      </c>
      <c r="F30" s="72">
        <v>94.773870408435002</v>
      </c>
      <c r="G30" s="71">
        <v>1308437.6507000001</v>
      </c>
      <c r="H30" s="72">
        <v>12.421838282706601</v>
      </c>
      <c r="I30" s="71">
        <v>162674.68489999999</v>
      </c>
      <c r="J30" s="72">
        <v>11.059010213247801</v>
      </c>
      <c r="K30" s="71">
        <v>161557.88039999999</v>
      </c>
      <c r="L30" s="72">
        <v>12.3473885296383</v>
      </c>
      <c r="M30" s="72">
        <v>6.9127206746889998E-3</v>
      </c>
      <c r="N30" s="71">
        <v>11736916.8314</v>
      </c>
      <c r="O30" s="71">
        <v>285611297.28969997</v>
      </c>
      <c r="P30" s="71">
        <v>87788</v>
      </c>
      <c r="Q30" s="71">
        <v>81737</v>
      </c>
      <c r="R30" s="72">
        <v>7.4030120997834503</v>
      </c>
      <c r="S30" s="71">
        <v>16.755930875518299</v>
      </c>
      <c r="T30" s="71">
        <v>16.226155901244201</v>
      </c>
      <c r="U30" s="73">
        <v>3.1617161601454198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916953.99029999995</v>
      </c>
      <c r="E31" s="71">
        <v>1207995.7515</v>
      </c>
      <c r="F31" s="72">
        <v>75.907054239337697</v>
      </c>
      <c r="G31" s="71">
        <v>1156965.3285000001</v>
      </c>
      <c r="H31" s="72">
        <v>-20.744903264402399</v>
      </c>
      <c r="I31" s="71">
        <v>23799.389200000001</v>
      </c>
      <c r="J31" s="72">
        <v>2.5954834650115401</v>
      </c>
      <c r="K31" s="71">
        <v>-15724.5967</v>
      </c>
      <c r="L31" s="72">
        <v>-1.359124280793</v>
      </c>
      <c r="M31" s="72">
        <v>-2.51351348807566</v>
      </c>
      <c r="N31" s="71">
        <v>9783761.5665000007</v>
      </c>
      <c r="O31" s="71">
        <v>271802543.35299999</v>
      </c>
      <c r="P31" s="71">
        <v>32875</v>
      </c>
      <c r="Q31" s="71">
        <v>28475</v>
      </c>
      <c r="R31" s="72">
        <v>15.4521510096576</v>
      </c>
      <c r="S31" s="71">
        <v>27.892136587072201</v>
      </c>
      <c r="T31" s="71">
        <v>25.594506194907801</v>
      </c>
      <c r="U31" s="73">
        <v>8.2375560760352808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126928.76820000001</v>
      </c>
      <c r="E32" s="71">
        <v>165431.11790000001</v>
      </c>
      <c r="F32" s="72">
        <v>76.726053605420304</v>
      </c>
      <c r="G32" s="71">
        <v>144407.15669999999</v>
      </c>
      <c r="H32" s="72">
        <v>-12.103547289079801</v>
      </c>
      <c r="I32" s="71">
        <v>32156.7572</v>
      </c>
      <c r="J32" s="72">
        <v>25.334490877065001</v>
      </c>
      <c r="K32" s="71">
        <v>38652.017599999999</v>
      </c>
      <c r="L32" s="72">
        <v>26.7659986411186</v>
      </c>
      <c r="M32" s="72">
        <v>-0.168044536955815</v>
      </c>
      <c r="N32" s="71">
        <v>958681.0355</v>
      </c>
      <c r="O32" s="71">
        <v>29381487.632399999</v>
      </c>
      <c r="P32" s="71">
        <v>27855</v>
      </c>
      <c r="Q32" s="71">
        <v>25856</v>
      </c>
      <c r="R32" s="72">
        <v>7.7312809405940497</v>
      </c>
      <c r="S32" s="71">
        <v>4.5567678406031202</v>
      </c>
      <c r="T32" s="71">
        <v>4.4306508547339103</v>
      </c>
      <c r="U32" s="73">
        <v>2.7676851286002799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1">
        <v>2.4336000000000002</v>
      </c>
      <c r="H33" s="74"/>
      <c r="I33" s="74"/>
      <c r="J33" s="74"/>
      <c r="K33" s="71">
        <v>0.22120000000000001</v>
      </c>
      <c r="L33" s="72">
        <v>9.0894148586456307</v>
      </c>
      <c r="M33" s="74"/>
      <c r="N33" s="71">
        <v>8.3186</v>
      </c>
      <c r="O33" s="71">
        <v>181.31399999999999</v>
      </c>
      <c r="P33" s="74"/>
      <c r="Q33" s="71">
        <v>1</v>
      </c>
      <c r="R33" s="74"/>
      <c r="S33" s="74"/>
      <c r="T33" s="71">
        <v>2.2124000000000001</v>
      </c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223547.16880000001</v>
      </c>
      <c r="E35" s="71">
        <v>225172.08859999999</v>
      </c>
      <c r="F35" s="72">
        <v>99.278365355980497</v>
      </c>
      <c r="G35" s="71">
        <v>193226.9644</v>
      </c>
      <c r="H35" s="72">
        <v>15.691497557884301</v>
      </c>
      <c r="I35" s="71">
        <v>20043.254099999998</v>
      </c>
      <c r="J35" s="72">
        <v>8.9660066855653202</v>
      </c>
      <c r="K35" s="71">
        <v>20336.953399999999</v>
      </c>
      <c r="L35" s="72">
        <v>10.524904463075</v>
      </c>
      <c r="M35" s="72">
        <v>-1.4441656733106999E-2</v>
      </c>
      <c r="N35" s="71">
        <v>1555553.642</v>
      </c>
      <c r="O35" s="71">
        <v>41920826.2698</v>
      </c>
      <c r="P35" s="71">
        <v>16429</v>
      </c>
      <c r="Q35" s="71">
        <v>14875</v>
      </c>
      <c r="R35" s="72">
        <v>10.4470588235294</v>
      </c>
      <c r="S35" s="71">
        <v>13.606864008764999</v>
      </c>
      <c r="T35" s="71">
        <v>13.5566208941176</v>
      </c>
      <c r="U35" s="73">
        <v>0.36924830449528701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51556.45</v>
      </c>
      <c r="E36" s="74"/>
      <c r="F36" s="74"/>
      <c r="G36" s="74"/>
      <c r="H36" s="74"/>
      <c r="I36" s="71">
        <v>2069.33</v>
      </c>
      <c r="J36" s="72">
        <v>4.0137170034011298</v>
      </c>
      <c r="K36" s="74"/>
      <c r="L36" s="74"/>
      <c r="M36" s="74"/>
      <c r="N36" s="71">
        <v>553613.16</v>
      </c>
      <c r="O36" s="71">
        <v>14247332.800000001</v>
      </c>
      <c r="P36" s="71">
        <v>50</v>
      </c>
      <c r="Q36" s="71">
        <v>52</v>
      </c>
      <c r="R36" s="72">
        <v>-3.84615384615384</v>
      </c>
      <c r="S36" s="71">
        <v>1031.1289999999999</v>
      </c>
      <c r="T36" s="71">
        <v>1374.9846153846199</v>
      </c>
      <c r="U36" s="73">
        <v>-33.347487597052897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194641.94</v>
      </c>
      <c r="E37" s="71">
        <v>266748.46039999998</v>
      </c>
      <c r="F37" s="72">
        <v>72.968346174567102</v>
      </c>
      <c r="G37" s="71">
        <v>338986.44</v>
      </c>
      <c r="H37" s="72">
        <v>-42.581201773144699</v>
      </c>
      <c r="I37" s="71">
        <v>-18965.02</v>
      </c>
      <c r="J37" s="72">
        <v>-9.7435424246182496</v>
      </c>
      <c r="K37" s="71">
        <v>-52251.72</v>
      </c>
      <c r="L37" s="72">
        <v>-15.4141032897953</v>
      </c>
      <c r="M37" s="72">
        <v>-0.63704505803828104</v>
      </c>
      <c r="N37" s="71">
        <v>2300674.35</v>
      </c>
      <c r="O37" s="71">
        <v>106901887.84999999</v>
      </c>
      <c r="P37" s="71">
        <v>98</v>
      </c>
      <c r="Q37" s="71">
        <v>94</v>
      </c>
      <c r="R37" s="72">
        <v>4.2553191489361799</v>
      </c>
      <c r="S37" s="71">
        <v>1986.1422448979599</v>
      </c>
      <c r="T37" s="71">
        <v>1961.6162765957399</v>
      </c>
      <c r="U37" s="73">
        <v>1.2348545712280801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307153.05</v>
      </c>
      <c r="E38" s="71">
        <v>213646.11790000001</v>
      </c>
      <c r="F38" s="72">
        <v>143.76720392540301</v>
      </c>
      <c r="G38" s="71">
        <v>187620.52</v>
      </c>
      <c r="H38" s="72">
        <v>63.709731750023899</v>
      </c>
      <c r="I38" s="71">
        <v>-18164.2</v>
      </c>
      <c r="J38" s="72">
        <v>-5.9137293280988104</v>
      </c>
      <c r="K38" s="71">
        <v>-1447.01</v>
      </c>
      <c r="L38" s="72">
        <v>-0.77124293227627805</v>
      </c>
      <c r="M38" s="72">
        <v>11.5529194684211</v>
      </c>
      <c r="N38" s="71">
        <v>3123155.01</v>
      </c>
      <c r="O38" s="71">
        <v>113419898.09</v>
      </c>
      <c r="P38" s="71">
        <v>120</v>
      </c>
      <c r="Q38" s="71">
        <v>149</v>
      </c>
      <c r="R38" s="72">
        <v>-19.4630872483222</v>
      </c>
      <c r="S38" s="71">
        <v>2559.6087499999999</v>
      </c>
      <c r="T38" s="71">
        <v>2301.5524161073799</v>
      </c>
      <c r="U38" s="73">
        <v>10.081866374797199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261627.5</v>
      </c>
      <c r="E39" s="71">
        <v>154427.3383</v>
      </c>
      <c r="F39" s="72">
        <v>169.41786530811399</v>
      </c>
      <c r="G39" s="71">
        <v>215330.18</v>
      </c>
      <c r="H39" s="72">
        <v>21.5006182598278</v>
      </c>
      <c r="I39" s="71">
        <v>-31923.98</v>
      </c>
      <c r="J39" s="72">
        <v>-12.2020735587811</v>
      </c>
      <c r="K39" s="71">
        <v>-28176.99</v>
      </c>
      <c r="L39" s="72">
        <v>-13.0854810969832</v>
      </c>
      <c r="M39" s="72">
        <v>0.13298049223852501</v>
      </c>
      <c r="N39" s="71">
        <v>2173180.2799999998</v>
      </c>
      <c r="O39" s="71">
        <v>73848385.599999994</v>
      </c>
      <c r="P39" s="71">
        <v>150</v>
      </c>
      <c r="Q39" s="71">
        <v>139</v>
      </c>
      <c r="R39" s="72">
        <v>7.9136690647482002</v>
      </c>
      <c r="S39" s="71">
        <v>1744.18333333333</v>
      </c>
      <c r="T39" s="71">
        <v>1502.5100719424499</v>
      </c>
      <c r="U39" s="73">
        <v>13.8559552067856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1">
        <v>0.85</v>
      </c>
      <c r="E40" s="74"/>
      <c r="F40" s="74"/>
      <c r="G40" s="71">
        <v>4.59</v>
      </c>
      <c r="H40" s="72">
        <v>-81.481481481481495</v>
      </c>
      <c r="I40" s="71">
        <v>0</v>
      </c>
      <c r="J40" s="72">
        <v>0</v>
      </c>
      <c r="K40" s="71">
        <v>0</v>
      </c>
      <c r="L40" s="72">
        <v>0</v>
      </c>
      <c r="M40" s="74"/>
      <c r="N40" s="71">
        <v>89.33</v>
      </c>
      <c r="O40" s="71">
        <v>3965.75</v>
      </c>
      <c r="P40" s="71">
        <v>1</v>
      </c>
      <c r="Q40" s="71">
        <v>2</v>
      </c>
      <c r="R40" s="72">
        <v>-50</v>
      </c>
      <c r="S40" s="71">
        <v>0.85</v>
      </c>
      <c r="T40" s="71">
        <v>3.8450000000000002</v>
      </c>
      <c r="U40" s="73">
        <v>-352.35294117647101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166690.17069999999</v>
      </c>
      <c r="E41" s="71">
        <v>133769.565</v>
      </c>
      <c r="F41" s="72">
        <v>124.609937021175</v>
      </c>
      <c r="G41" s="71">
        <v>211714.53039999999</v>
      </c>
      <c r="H41" s="72">
        <v>-21.266542081421498</v>
      </c>
      <c r="I41" s="71">
        <v>10490.3081</v>
      </c>
      <c r="J41" s="72">
        <v>6.2932973527754603</v>
      </c>
      <c r="K41" s="71">
        <v>12247.5407</v>
      </c>
      <c r="L41" s="72">
        <v>5.7849315665109398</v>
      </c>
      <c r="M41" s="72">
        <v>-0.14347636338126199</v>
      </c>
      <c r="N41" s="71">
        <v>1162177.4284999999</v>
      </c>
      <c r="O41" s="71">
        <v>46007973.108800001</v>
      </c>
      <c r="P41" s="71">
        <v>232</v>
      </c>
      <c r="Q41" s="71">
        <v>205</v>
      </c>
      <c r="R41" s="72">
        <v>13.170731707317101</v>
      </c>
      <c r="S41" s="71">
        <v>718.49211508620704</v>
      </c>
      <c r="T41" s="71">
        <v>631.46966975609803</v>
      </c>
      <c r="U41" s="73">
        <v>12.111816330742601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375797.83909999998</v>
      </c>
      <c r="E42" s="71">
        <v>417107.33380000002</v>
      </c>
      <c r="F42" s="72">
        <v>90.096195546682097</v>
      </c>
      <c r="G42" s="71">
        <v>322483.85550000001</v>
      </c>
      <c r="H42" s="72">
        <v>16.5322953973428</v>
      </c>
      <c r="I42" s="71">
        <v>20413.605599999999</v>
      </c>
      <c r="J42" s="72">
        <v>5.4320710435399597</v>
      </c>
      <c r="K42" s="71">
        <v>18770.304499999998</v>
      </c>
      <c r="L42" s="72">
        <v>5.82054083634584</v>
      </c>
      <c r="M42" s="72">
        <v>8.7547919108078007E-2</v>
      </c>
      <c r="N42" s="71">
        <v>3210227.4855</v>
      </c>
      <c r="O42" s="71">
        <v>117446776.2017</v>
      </c>
      <c r="P42" s="71">
        <v>1974</v>
      </c>
      <c r="Q42" s="71">
        <v>1683</v>
      </c>
      <c r="R42" s="72">
        <v>17.290552584670198</v>
      </c>
      <c r="S42" s="71">
        <v>190.373778672746</v>
      </c>
      <c r="T42" s="71">
        <v>202.304670291147</v>
      </c>
      <c r="U42" s="73">
        <v>-6.2670876743537098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105789.77</v>
      </c>
      <c r="E43" s="71">
        <v>114779.7273</v>
      </c>
      <c r="F43" s="72">
        <v>92.167643614884199</v>
      </c>
      <c r="G43" s="71">
        <v>122201.75</v>
      </c>
      <c r="H43" s="72">
        <v>-13.4302332004247</v>
      </c>
      <c r="I43" s="71">
        <v>-4504.53</v>
      </c>
      <c r="J43" s="72">
        <v>-4.2580015061947902</v>
      </c>
      <c r="K43" s="71">
        <v>-10893.19</v>
      </c>
      <c r="L43" s="72">
        <v>-8.9141031122713095</v>
      </c>
      <c r="M43" s="72">
        <v>-0.58648201307422299</v>
      </c>
      <c r="N43" s="71">
        <v>857158.96</v>
      </c>
      <c r="O43" s="71">
        <v>47789002.789999999</v>
      </c>
      <c r="P43" s="71">
        <v>67</v>
      </c>
      <c r="Q43" s="71">
        <v>50</v>
      </c>
      <c r="R43" s="72">
        <v>34</v>
      </c>
      <c r="S43" s="71">
        <v>1578.9517910447801</v>
      </c>
      <c r="T43" s="71">
        <v>1347.8127999999999</v>
      </c>
      <c r="U43" s="73">
        <v>14.638761763070301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91665.93</v>
      </c>
      <c r="E44" s="71">
        <v>23356.1636</v>
      </c>
      <c r="F44" s="72">
        <v>392.46997738960903</v>
      </c>
      <c r="G44" s="71">
        <v>56475.27</v>
      </c>
      <c r="H44" s="72">
        <v>62.3116277266138</v>
      </c>
      <c r="I44" s="71">
        <v>9597.23</v>
      </c>
      <c r="J44" s="72">
        <v>10.469789593581799</v>
      </c>
      <c r="K44" s="71">
        <v>7168.09</v>
      </c>
      <c r="L44" s="72">
        <v>12.692440425694301</v>
      </c>
      <c r="M44" s="72">
        <v>0.33888246380835102</v>
      </c>
      <c r="N44" s="71">
        <v>700288.33</v>
      </c>
      <c r="O44" s="71">
        <v>19018109.420000002</v>
      </c>
      <c r="P44" s="71">
        <v>72</v>
      </c>
      <c r="Q44" s="71">
        <v>40</v>
      </c>
      <c r="R44" s="72">
        <v>80</v>
      </c>
      <c r="S44" s="71">
        <v>1273.13791666667</v>
      </c>
      <c r="T44" s="71">
        <v>1406.3467499999999</v>
      </c>
      <c r="U44" s="73">
        <v>-10.4630324483699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24493.2749</v>
      </c>
      <c r="E45" s="77"/>
      <c r="F45" s="77"/>
      <c r="G45" s="76">
        <v>86863.976599999995</v>
      </c>
      <c r="H45" s="78">
        <v>-71.802724375848996</v>
      </c>
      <c r="I45" s="76">
        <v>1775.2389000000001</v>
      </c>
      <c r="J45" s="78">
        <v>7.2478625551212001</v>
      </c>
      <c r="K45" s="76">
        <v>12291.762699999999</v>
      </c>
      <c r="L45" s="78">
        <v>14.1505871376374</v>
      </c>
      <c r="M45" s="78">
        <v>-0.85557491278285103</v>
      </c>
      <c r="N45" s="76">
        <v>117542.0347</v>
      </c>
      <c r="O45" s="76">
        <v>5982008.5547000002</v>
      </c>
      <c r="P45" s="76">
        <v>21</v>
      </c>
      <c r="Q45" s="76">
        <v>17</v>
      </c>
      <c r="R45" s="78">
        <v>23.529411764705898</v>
      </c>
      <c r="S45" s="76">
        <v>1166.34642380952</v>
      </c>
      <c r="T45" s="76">
        <v>603.12715882352995</v>
      </c>
      <c r="U45" s="79">
        <v>48.289192086379103</v>
      </c>
      <c r="V45" s="40"/>
      <c r="W45" s="40"/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2:C32"/>
    <mergeCell ref="B33:C33"/>
    <mergeCell ref="B34:C34"/>
    <mergeCell ref="B35:C35"/>
    <mergeCell ref="B36:C36"/>
    <mergeCell ref="B13:C13"/>
    <mergeCell ref="B14:C14"/>
    <mergeCell ref="B15:C15"/>
    <mergeCell ref="B16:C16"/>
    <mergeCell ref="B17:C17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92096</v>
      </c>
      <c r="D2" s="32">
        <v>632776.74892820499</v>
      </c>
      <c r="E2" s="32">
        <v>513748.25325641001</v>
      </c>
      <c r="F2" s="32">
        <v>119028.495671795</v>
      </c>
      <c r="G2" s="32">
        <v>513748.25325641001</v>
      </c>
      <c r="H2" s="32">
        <v>0.188105040005665</v>
      </c>
    </row>
    <row r="3" spans="1:8" ht="14.25" x14ac:dyDescent="0.2">
      <c r="A3" s="32">
        <v>2</v>
      </c>
      <c r="B3" s="33">
        <v>13</v>
      </c>
      <c r="C3" s="32">
        <v>21580</v>
      </c>
      <c r="D3" s="32">
        <v>207320.239033235</v>
      </c>
      <c r="E3" s="32">
        <v>184872.51609839601</v>
      </c>
      <c r="F3" s="32">
        <v>22447.722934838501</v>
      </c>
      <c r="G3" s="32">
        <v>184872.51609839601</v>
      </c>
      <c r="H3" s="32">
        <v>0.108275598366641</v>
      </c>
    </row>
    <row r="4" spans="1:8" ht="14.25" x14ac:dyDescent="0.2">
      <c r="A4" s="32">
        <v>3</v>
      </c>
      <c r="B4" s="33">
        <v>14</v>
      </c>
      <c r="C4" s="32">
        <v>129123</v>
      </c>
      <c r="D4" s="32">
        <v>179033.52179999999</v>
      </c>
      <c r="E4" s="32">
        <v>135720.342310256</v>
      </c>
      <c r="F4" s="32">
        <v>43313.179489743598</v>
      </c>
      <c r="G4" s="32">
        <v>135720.342310256</v>
      </c>
      <c r="H4" s="32">
        <v>0.24192776332763599</v>
      </c>
    </row>
    <row r="5" spans="1:8" ht="14.25" x14ac:dyDescent="0.2">
      <c r="A5" s="32">
        <v>4</v>
      </c>
      <c r="B5" s="33">
        <v>15</v>
      </c>
      <c r="C5" s="32">
        <v>4534</v>
      </c>
      <c r="D5" s="32">
        <v>52399.459569230799</v>
      </c>
      <c r="E5" s="32">
        <v>42912.351434188</v>
      </c>
      <c r="F5" s="32">
        <v>9487.1081350427394</v>
      </c>
      <c r="G5" s="32">
        <v>42912.351434188</v>
      </c>
      <c r="H5" s="32">
        <v>0.18105354927388601</v>
      </c>
    </row>
    <row r="6" spans="1:8" ht="14.25" x14ac:dyDescent="0.2">
      <c r="A6" s="32">
        <v>5</v>
      </c>
      <c r="B6" s="33">
        <v>16</v>
      </c>
      <c r="C6" s="32">
        <v>2179</v>
      </c>
      <c r="D6" s="32">
        <v>111290.989302564</v>
      </c>
      <c r="E6" s="32">
        <v>98953.176648717897</v>
      </c>
      <c r="F6" s="32">
        <v>12337.8126538462</v>
      </c>
      <c r="G6" s="32">
        <v>98953.176648717897</v>
      </c>
      <c r="H6" s="32">
        <v>0.11086084085660899</v>
      </c>
    </row>
    <row r="7" spans="1:8" ht="14.25" x14ac:dyDescent="0.2">
      <c r="A7" s="32">
        <v>6</v>
      </c>
      <c r="B7" s="33">
        <v>17</v>
      </c>
      <c r="C7" s="32">
        <v>24295</v>
      </c>
      <c r="D7" s="32">
        <v>274846.503455556</v>
      </c>
      <c r="E7" s="32">
        <v>213223.11970085499</v>
      </c>
      <c r="F7" s="32">
        <v>61623.383754700903</v>
      </c>
      <c r="G7" s="32">
        <v>213223.11970085499</v>
      </c>
      <c r="H7" s="32">
        <v>0.22421017906333199</v>
      </c>
    </row>
    <row r="8" spans="1:8" ht="14.25" x14ac:dyDescent="0.2">
      <c r="A8" s="32">
        <v>7</v>
      </c>
      <c r="B8" s="33">
        <v>18</v>
      </c>
      <c r="C8" s="32">
        <v>76949</v>
      </c>
      <c r="D8" s="32">
        <v>176400.02093760701</v>
      </c>
      <c r="E8" s="32">
        <v>291693.33272649598</v>
      </c>
      <c r="F8" s="32">
        <v>-115293.311788889</v>
      </c>
      <c r="G8" s="32">
        <v>291693.33272649598</v>
      </c>
      <c r="H8" s="32">
        <v>-0.65359012530768601</v>
      </c>
    </row>
    <row r="9" spans="1:8" ht="14.25" x14ac:dyDescent="0.2">
      <c r="A9" s="32">
        <v>8</v>
      </c>
      <c r="B9" s="33">
        <v>19</v>
      </c>
      <c r="C9" s="32">
        <v>18680</v>
      </c>
      <c r="D9" s="32">
        <v>103247.792584615</v>
      </c>
      <c r="E9" s="32">
        <v>86325.051125640995</v>
      </c>
      <c r="F9" s="32">
        <v>16922.7414589744</v>
      </c>
      <c r="G9" s="32">
        <v>86325.051125640995</v>
      </c>
      <c r="H9" s="32">
        <v>0.16390414783062399</v>
      </c>
    </row>
    <row r="10" spans="1:8" ht="14.25" x14ac:dyDescent="0.2">
      <c r="A10" s="32">
        <v>9</v>
      </c>
      <c r="B10" s="33">
        <v>21</v>
      </c>
      <c r="C10" s="32">
        <v>271537</v>
      </c>
      <c r="D10" s="32">
        <v>1042240.21952564</v>
      </c>
      <c r="E10" s="32">
        <v>992599.55101282103</v>
      </c>
      <c r="F10" s="32">
        <v>49640.668512820499</v>
      </c>
      <c r="G10" s="32">
        <v>992599.55101282103</v>
      </c>
      <c r="H10" s="35">
        <v>4.7628816834005598E-2</v>
      </c>
    </row>
    <row r="11" spans="1:8" ht="14.25" x14ac:dyDescent="0.2">
      <c r="A11" s="32">
        <v>10</v>
      </c>
      <c r="B11" s="33">
        <v>22</v>
      </c>
      <c r="C11" s="32">
        <v>39705</v>
      </c>
      <c r="D11" s="32">
        <v>510915.24627692299</v>
      </c>
      <c r="E11" s="32">
        <v>448103.51152906002</v>
      </c>
      <c r="F11" s="32">
        <v>62811.7347478632</v>
      </c>
      <c r="G11" s="32">
        <v>448103.51152906002</v>
      </c>
      <c r="H11" s="32">
        <v>0.122939636672769</v>
      </c>
    </row>
    <row r="12" spans="1:8" ht="14.25" x14ac:dyDescent="0.2">
      <c r="A12" s="32">
        <v>11</v>
      </c>
      <c r="B12" s="33">
        <v>23</v>
      </c>
      <c r="C12" s="32">
        <v>312487.739</v>
      </c>
      <c r="D12" s="32">
        <v>1908438.33660536</v>
      </c>
      <c r="E12" s="32">
        <v>1667577.3283758301</v>
      </c>
      <c r="F12" s="32">
        <v>240861.00822952099</v>
      </c>
      <c r="G12" s="32">
        <v>1667577.3283758301</v>
      </c>
      <c r="H12" s="32">
        <v>0.12620843105570501</v>
      </c>
    </row>
    <row r="13" spans="1:8" ht="14.25" x14ac:dyDescent="0.2">
      <c r="A13" s="32">
        <v>12</v>
      </c>
      <c r="B13" s="33">
        <v>24</v>
      </c>
      <c r="C13" s="32">
        <v>19536</v>
      </c>
      <c r="D13" s="32">
        <v>488360.84803333302</v>
      </c>
      <c r="E13" s="32">
        <v>447330.01952136803</v>
      </c>
      <c r="F13" s="32">
        <v>41030.828511965803</v>
      </c>
      <c r="G13" s="32">
        <v>447330.01952136803</v>
      </c>
      <c r="H13" s="32">
        <v>8.4017440540535004E-2</v>
      </c>
    </row>
    <row r="14" spans="1:8" ht="14.25" x14ac:dyDescent="0.2">
      <c r="A14" s="32">
        <v>13</v>
      </c>
      <c r="B14" s="33">
        <v>25</v>
      </c>
      <c r="C14" s="32">
        <v>104157</v>
      </c>
      <c r="D14" s="32">
        <v>1047436.21671197</v>
      </c>
      <c r="E14" s="32">
        <v>962363.99111709394</v>
      </c>
      <c r="F14" s="32">
        <v>85072.225594871794</v>
      </c>
      <c r="G14" s="32">
        <v>962363.99111709394</v>
      </c>
      <c r="H14" s="32">
        <v>8.12194807068293E-2</v>
      </c>
    </row>
    <row r="15" spans="1:8" ht="14.25" x14ac:dyDescent="0.2">
      <c r="A15" s="32">
        <v>14</v>
      </c>
      <c r="B15" s="33">
        <v>26</v>
      </c>
      <c r="C15" s="32">
        <v>82670</v>
      </c>
      <c r="D15" s="32">
        <v>426247.13553007302</v>
      </c>
      <c r="E15" s="32">
        <v>383919.40002255503</v>
      </c>
      <c r="F15" s="32">
        <v>42327.7355075183</v>
      </c>
      <c r="G15" s="32">
        <v>383919.40002255503</v>
      </c>
      <c r="H15" s="32">
        <v>9.9303272630513598E-2</v>
      </c>
    </row>
    <row r="16" spans="1:8" ht="14.25" x14ac:dyDescent="0.2">
      <c r="A16" s="32">
        <v>15</v>
      </c>
      <c r="B16" s="33">
        <v>27</v>
      </c>
      <c r="C16" s="32">
        <v>227258.26199999999</v>
      </c>
      <c r="D16" s="32">
        <v>1565334.35216239</v>
      </c>
      <c r="E16" s="32">
        <v>1382172.7331461499</v>
      </c>
      <c r="F16" s="32">
        <v>183161.61901623901</v>
      </c>
      <c r="G16" s="32">
        <v>1382172.7331461499</v>
      </c>
      <c r="H16" s="32">
        <v>0.11701117960084099</v>
      </c>
    </row>
    <row r="17" spans="1:8" ht="14.25" x14ac:dyDescent="0.2">
      <c r="A17" s="32">
        <v>16</v>
      </c>
      <c r="B17" s="33">
        <v>29</v>
      </c>
      <c r="C17" s="32">
        <v>225470</v>
      </c>
      <c r="D17" s="32">
        <v>2911561.6647931598</v>
      </c>
      <c r="E17" s="32">
        <v>2677459.7481812001</v>
      </c>
      <c r="F17" s="32">
        <v>234101.91661196601</v>
      </c>
      <c r="G17" s="32">
        <v>2677459.7481812001</v>
      </c>
      <c r="H17" s="32">
        <v>8.0404244719507398E-2</v>
      </c>
    </row>
    <row r="18" spans="1:8" ht="14.25" x14ac:dyDescent="0.2">
      <c r="A18" s="32">
        <v>17</v>
      </c>
      <c r="B18" s="33">
        <v>31</v>
      </c>
      <c r="C18" s="32">
        <v>34727.894</v>
      </c>
      <c r="D18" s="32">
        <v>326751.40264199401</v>
      </c>
      <c r="E18" s="32">
        <v>282475.48804603203</v>
      </c>
      <c r="F18" s="32">
        <v>44275.914595961898</v>
      </c>
      <c r="G18" s="32">
        <v>282475.48804603203</v>
      </c>
      <c r="H18" s="32">
        <v>0.13550336505968399</v>
      </c>
    </row>
    <row r="19" spans="1:8" ht="14.25" x14ac:dyDescent="0.2">
      <c r="A19" s="32">
        <v>18</v>
      </c>
      <c r="B19" s="33">
        <v>32</v>
      </c>
      <c r="C19" s="32">
        <v>21079.362000000001</v>
      </c>
      <c r="D19" s="32">
        <v>314538.32578278502</v>
      </c>
      <c r="E19" s="32">
        <v>291861.11850539001</v>
      </c>
      <c r="F19" s="32">
        <v>22677.2072773951</v>
      </c>
      <c r="G19" s="32">
        <v>291861.11850539001</v>
      </c>
      <c r="H19" s="32">
        <v>7.2096801624917606E-2</v>
      </c>
    </row>
    <row r="20" spans="1:8" ht="14.25" x14ac:dyDescent="0.2">
      <c r="A20" s="32">
        <v>19</v>
      </c>
      <c r="B20" s="33">
        <v>33</v>
      </c>
      <c r="C20" s="32">
        <v>65224.021999999997</v>
      </c>
      <c r="D20" s="32">
        <v>782748.041532584</v>
      </c>
      <c r="E20" s="32">
        <v>644081.18844750698</v>
      </c>
      <c r="F20" s="32">
        <v>138666.85308507801</v>
      </c>
      <c r="G20" s="32">
        <v>644081.18844750698</v>
      </c>
      <c r="H20" s="32">
        <v>0.17715388059428999</v>
      </c>
    </row>
    <row r="21" spans="1:8" ht="14.25" x14ac:dyDescent="0.2">
      <c r="A21" s="32">
        <v>20</v>
      </c>
      <c r="B21" s="33">
        <v>34</v>
      </c>
      <c r="C21" s="32">
        <v>55312.904999999999</v>
      </c>
      <c r="D21" s="32">
        <v>247123.814005105</v>
      </c>
      <c r="E21" s="32">
        <v>179603.01713346699</v>
      </c>
      <c r="F21" s="32">
        <v>67520.796871637998</v>
      </c>
      <c r="G21" s="32">
        <v>179603.01713346699</v>
      </c>
      <c r="H21" s="32">
        <v>0.27322658944654798</v>
      </c>
    </row>
    <row r="22" spans="1:8" ht="14.25" x14ac:dyDescent="0.2">
      <c r="A22" s="32">
        <v>21</v>
      </c>
      <c r="B22" s="33">
        <v>35</v>
      </c>
      <c r="C22" s="32">
        <v>36782.972999999998</v>
      </c>
      <c r="D22" s="32">
        <v>1079618.1060424801</v>
      </c>
      <c r="E22" s="32">
        <v>1029057.32113274</v>
      </c>
      <c r="F22" s="32">
        <v>50560.784909734502</v>
      </c>
      <c r="G22" s="32">
        <v>1029057.32113274</v>
      </c>
      <c r="H22" s="32">
        <v>4.6832101672575302E-2</v>
      </c>
    </row>
    <row r="23" spans="1:8" ht="14.25" x14ac:dyDescent="0.2">
      <c r="A23" s="32">
        <v>22</v>
      </c>
      <c r="B23" s="33">
        <v>36</v>
      </c>
      <c r="C23" s="32">
        <v>139607.47399999999</v>
      </c>
      <c r="D23" s="32">
        <v>701137.62650000001</v>
      </c>
      <c r="E23" s="32">
        <v>591367.93405449798</v>
      </c>
      <c r="F23" s="32">
        <v>109769.69244550201</v>
      </c>
      <c r="G23" s="32">
        <v>591367.93405449798</v>
      </c>
      <c r="H23" s="32">
        <v>0.15655940901854001</v>
      </c>
    </row>
    <row r="24" spans="1:8" ht="14.25" x14ac:dyDescent="0.2">
      <c r="A24" s="32">
        <v>23</v>
      </c>
      <c r="B24" s="33">
        <v>37</v>
      </c>
      <c r="C24" s="32">
        <v>182313.32500000001</v>
      </c>
      <c r="D24" s="32">
        <v>1470969.6741796499</v>
      </c>
      <c r="E24" s="32">
        <v>1308294.9603961201</v>
      </c>
      <c r="F24" s="32">
        <v>162674.713783521</v>
      </c>
      <c r="G24" s="32">
        <v>1308294.9603961201</v>
      </c>
      <c r="H24" s="32">
        <v>0.11059012067957399</v>
      </c>
    </row>
    <row r="25" spans="1:8" ht="14.25" x14ac:dyDescent="0.2">
      <c r="A25" s="32">
        <v>24</v>
      </c>
      <c r="B25" s="33">
        <v>38</v>
      </c>
      <c r="C25" s="32">
        <v>181837.59599999999</v>
      </c>
      <c r="D25" s="32">
        <v>916953.88629291998</v>
      </c>
      <c r="E25" s="32">
        <v>893154.59735398204</v>
      </c>
      <c r="F25" s="32">
        <v>23799.288938938102</v>
      </c>
      <c r="G25" s="32">
        <v>893154.59735398204</v>
      </c>
      <c r="H25" s="32">
        <v>2.5954728252643399E-2</v>
      </c>
    </row>
    <row r="26" spans="1:8" ht="14.25" x14ac:dyDescent="0.2">
      <c r="A26" s="32">
        <v>25</v>
      </c>
      <c r="B26" s="33">
        <v>39</v>
      </c>
      <c r="C26" s="32">
        <v>91372.59</v>
      </c>
      <c r="D26" s="32">
        <v>126928.74569102201</v>
      </c>
      <c r="E26" s="32">
        <v>94772.020383799696</v>
      </c>
      <c r="F26" s="32">
        <v>32156.725307222201</v>
      </c>
      <c r="G26" s="32">
        <v>94772.020383799696</v>
      </c>
      <c r="H26" s="32">
        <v>0.25334470243249801</v>
      </c>
    </row>
    <row r="27" spans="1:8" ht="14.25" x14ac:dyDescent="0.2">
      <c r="A27" s="32">
        <v>26</v>
      </c>
      <c r="B27" s="33">
        <v>42</v>
      </c>
      <c r="C27" s="32">
        <v>12592.064</v>
      </c>
      <c r="D27" s="32">
        <v>223547.16880000001</v>
      </c>
      <c r="E27" s="32">
        <v>203503.89569999999</v>
      </c>
      <c r="F27" s="32">
        <v>20043.273099999999</v>
      </c>
      <c r="G27" s="32">
        <v>203503.89569999999</v>
      </c>
      <c r="H27" s="32">
        <v>8.9660151848901401E-2</v>
      </c>
    </row>
    <row r="28" spans="1:8" ht="14.25" x14ac:dyDescent="0.2">
      <c r="A28" s="32">
        <v>27</v>
      </c>
      <c r="B28" s="33">
        <v>75</v>
      </c>
      <c r="C28" s="32">
        <v>670</v>
      </c>
      <c r="D28" s="32">
        <v>166690.17093931601</v>
      </c>
      <c r="E28" s="32">
        <v>156199.863292308</v>
      </c>
      <c r="F28" s="32">
        <v>10490.3076470085</v>
      </c>
      <c r="G28" s="32">
        <v>156199.863292308</v>
      </c>
      <c r="H28" s="32">
        <v>6.2932970719836598E-2</v>
      </c>
    </row>
    <row r="29" spans="1:8" ht="14.25" x14ac:dyDescent="0.2">
      <c r="A29" s="32">
        <v>28</v>
      </c>
      <c r="B29" s="33">
        <v>76</v>
      </c>
      <c r="C29" s="32">
        <v>1997</v>
      </c>
      <c r="D29" s="32">
        <v>375797.83281794901</v>
      </c>
      <c r="E29" s="32">
        <v>355384.23279230797</v>
      </c>
      <c r="F29" s="32">
        <v>20413.600025641001</v>
      </c>
      <c r="G29" s="32">
        <v>355384.23279230797</v>
      </c>
      <c r="H29" s="32">
        <v>5.4320696510057297E-2</v>
      </c>
    </row>
    <row r="30" spans="1:8" ht="14.25" x14ac:dyDescent="0.2">
      <c r="A30" s="32">
        <v>29</v>
      </c>
      <c r="B30" s="33">
        <v>99</v>
      </c>
      <c r="C30" s="32">
        <v>21</v>
      </c>
      <c r="D30" s="32">
        <v>24493.2749413811</v>
      </c>
      <c r="E30" s="32">
        <v>22718.036306633399</v>
      </c>
      <c r="F30" s="32">
        <v>1775.23863474775</v>
      </c>
      <c r="G30" s="32">
        <v>22718.036306633399</v>
      </c>
      <c r="H30" s="32">
        <v>7.2478614599165006E-2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48</v>
      </c>
      <c r="D32" s="37">
        <v>51556.45</v>
      </c>
      <c r="E32" s="37">
        <v>49487.12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80</v>
      </c>
      <c r="D33" s="37">
        <v>194641.94</v>
      </c>
      <c r="E33" s="37">
        <v>213606.96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116</v>
      </c>
      <c r="D34" s="37">
        <v>307153.05</v>
      </c>
      <c r="E34" s="37">
        <v>325317.25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142</v>
      </c>
      <c r="D35" s="37">
        <v>261627.5</v>
      </c>
      <c r="E35" s="37">
        <v>293551.48</v>
      </c>
      <c r="F35" s="32"/>
      <c r="G35" s="32"/>
      <c r="H35" s="32"/>
    </row>
    <row r="36" spans="1:8" ht="14.25" x14ac:dyDescent="0.2">
      <c r="A36" s="32"/>
      <c r="B36" s="36">
        <v>74</v>
      </c>
      <c r="C36" s="37">
        <v>1</v>
      </c>
      <c r="D36" s="37">
        <v>0.85</v>
      </c>
      <c r="E36" s="37">
        <v>0.85</v>
      </c>
      <c r="F36" s="32"/>
      <c r="G36" s="32"/>
      <c r="H36" s="32"/>
    </row>
    <row r="37" spans="1:8" ht="14.25" x14ac:dyDescent="0.2">
      <c r="A37" s="32"/>
      <c r="B37" s="36">
        <v>77</v>
      </c>
      <c r="C37" s="37">
        <v>63</v>
      </c>
      <c r="D37" s="37">
        <v>105789.77</v>
      </c>
      <c r="E37" s="37">
        <v>110294.3</v>
      </c>
      <c r="F37" s="32"/>
      <c r="G37" s="32"/>
      <c r="H37" s="32"/>
    </row>
    <row r="38" spans="1:8" ht="14.25" x14ac:dyDescent="0.2">
      <c r="A38" s="32"/>
      <c r="B38" s="36">
        <v>78</v>
      </c>
      <c r="C38" s="37">
        <v>68</v>
      </c>
      <c r="D38" s="37">
        <v>91665.93</v>
      </c>
      <c r="E38" s="37">
        <v>82068.7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2015-08-08T23:52:55Z</dcterms:modified>
</cp:coreProperties>
</file>