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<sst xmlns="http://schemas.openxmlformats.org/spreadsheetml/2006/main" count="117" uniqueCount="75">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</sst>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" sqref="C26:D26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20044923.201899998</v>
      </c>
      <c r="F3" s="25">
        <f>RA!I7</f>
        <v>1713310.1410000001</v>
      </c>
      <c r="G3" s="16">
        <f>SUM(G4:G40)</f>
        <v>18331613.060899995</v>
      </c>
      <c r="H3" s="27">
        <f>RA!J7</f>
        <v>8.5473519840554903</v>
      </c>
      <c r="I3" s="20">
        <f>SUM(I4:I40)</f>
        <v>20044928.912809219</v>
      </c>
      <c r="J3" s="21">
        <f>SUM(J4:J40)</f>
        <v>18331613.109964702</v>
      </c>
      <c r="K3" s="22">
        <f>E3-I3</f>
        <v>-5.7109092213213444</v>
      </c>
      <c r="L3" s="22">
        <f>G3-J3</f>
        <v>-4.9064707010984421E-2</v>
      </c>
    </row>
    <row r="4" spans="1:13" x14ac:dyDescent="0.15">
      <c r="A4" s="44">
        <f>RA!A8</f>
        <v>42225</v>
      </c>
      <c r="B4" s="12">
        <v>12</v>
      </c>
      <c r="C4" s="42" t="s">
        <v>6</v>
      </c>
      <c r="D4" s="42"/>
      <c r="E4" s="15">
        <f>VLOOKUP(C4,RA!B8:D36,3,0)</f>
        <v>693744.92610000004</v>
      </c>
      <c r="F4" s="25">
        <f>VLOOKUP(C4,RA!B8:I39,8,0)</f>
        <v>131078.11559999999</v>
      </c>
      <c r="G4" s="16">
        <f t="shared" ref="G4:G40" si="0">E4-F4</f>
        <v>562666.81050000002</v>
      </c>
      <c r="H4" s="27">
        <f>RA!J8</f>
        <v>18.8942809768537</v>
      </c>
      <c r="I4" s="20">
        <f>VLOOKUP(B4,RMS!B:D,3,FALSE)</f>
        <v>693745.54791709397</v>
      </c>
      <c r="J4" s="21">
        <f>VLOOKUP(B4,RMS!B:E,4,FALSE)</f>
        <v>562666.82478547003</v>
      </c>
      <c r="K4" s="22">
        <f t="shared" ref="K4:K40" si="1">E4-I4</f>
        <v>-0.62181709392461926</v>
      </c>
      <c r="L4" s="22">
        <f t="shared" ref="L4:L40" si="2">G4-J4</f>
        <v>-1.428547000978142E-2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120825.2105</v>
      </c>
      <c r="F5" s="25">
        <f>VLOOKUP(C5,RA!B9:I40,8,0)</f>
        <v>24927.127</v>
      </c>
      <c r="G5" s="16">
        <f t="shared" si="0"/>
        <v>95898.083500000008</v>
      </c>
      <c r="H5" s="27">
        <f>RA!J9</f>
        <v>20.630733351795001</v>
      </c>
      <c r="I5" s="20">
        <f>VLOOKUP(B5,RMS!B:D,3,FALSE)</f>
        <v>120825.248288912</v>
      </c>
      <c r="J5" s="21">
        <f>VLOOKUP(B5,RMS!B:E,4,FALSE)</f>
        <v>95898.1033432494</v>
      </c>
      <c r="K5" s="22">
        <f t="shared" si="1"/>
        <v>-3.7788911999086849E-2</v>
      </c>
      <c r="L5" s="22">
        <f t="shared" si="2"/>
        <v>-1.984324939257931E-2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200513.68979999999</v>
      </c>
      <c r="F6" s="25">
        <f>VLOOKUP(C6,RA!B10:I41,8,0)</f>
        <v>48308.391100000001</v>
      </c>
      <c r="G6" s="16">
        <f t="shared" si="0"/>
        <v>152205.29869999998</v>
      </c>
      <c r="H6" s="27">
        <f>RA!J10</f>
        <v>24.0923156659202</v>
      </c>
      <c r="I6" s="20">
        <f>VLOOKUP(B6,RMS!B:D,3,FALSE)</f>
        <v>200516.32970598299</v>
      </c>
      <c r="J6" s="21">
        <f>VLOOKUP(B6,RMS!B:E,4,FALSE)</f>
        <v>152205.298129915</v>
      </c>
      <c r="K6" s="22">
        <f>E6-I6</f>
        <v>-2.6399059830000624</v>
      </c>
      <c r="L6" s="22">
        <f t="shared" si="2"/>
        <v>5.7008498697541654E-4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51854.014300000003</v>
      </c>
      <c r="F7" s="25">
        <f>VLOOKUP(C7,RA!B11:I42,8,0)</f>
        <v>8961.3295999999991</v>
      </c>
      <c r="G7" s="16">
        <f t="shared" si="0"/>
        <v>42892.684700000005</v>
      </c>
      <c r="H7" s="27">
        <f>RA!J11</f>
        <v>17.281843500398001</v>
      </c>
      <c r="I7" s="20">
        <f>VLOOKUP(B7,RMS!B:D,3,FALSE)</f>
        <v>51854.071542735001</v>
      </c>
      <c r="J7" s="21">
        <f>VLOOKUP(B7,RMS!B:E,4,FALSE)</f>
        <v>42892.684937606798</v>
      </c>
      <c r="K7" s="22">
        <f t="shared" si="1"/>
        <v>-5.7242734997998923E-2</v>
      </c>
      <c r="L7" s="22">
        <f t="shared" si="2"/>
        <v>-2.3760679323459044E-4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128307.908</v>
      </c>
      <c r="F8" s="25">
        <f>VLOOKUP(C8,RA!B12:I43,8,0)</f>
        <v>14054.2302</v>
      </c>
      <c r="G8" s="16">
        <f t="shared" si="0"/>
        <v>114253.67779999999</v>
      </c>
      <c r="H8" s="27">
        <f>RA!J12</f>
        <v>10.953518313150299</v>
      </c>
      <c r="I8" s="20">
        <f>VLOOKUP(B8,RMS!B:D,3,FALSE)</f>
        <v>128307.921702564</v>
      </c>
      <c r="J8" s="21">
        <f>VLOOKUP(B8,RMS!B:E,4,FALSE)</f>
        <v>114253.67667948701</v>
      </c>
      <c r="K8" s="22">
        <f t="shared" si="1"/>
        <v>-1.370256399968639E-2</v>
      </c>
      <c r="L8" s="22">
        <f t="shared" si="2"/>
        <v>1.120512984925881E-3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287290.3137</v>
      </c>
      <c r="F9" s="25">
        <f>VLOOKUP(C9,RA!B13:I44,8,0)</f>
        <v>65715.972699999998</v>
      </c>
      <c r="G9" s="16">
        <f t="shared" si="0"/>
        <v>221574.34100000001</v>
      </c>
      <c r="H9" s="27">
        <f>RA!J13</f>
        <v>22.8744129426595</v>
      </c>
      <c r="I9" s="20">
        <f>VLOOKUP(B9,RMS!B:D,3,FALSE)</f>
        <v>287290.50403076899</v>
      </c>
      <c r="J9" s="21">
        <f>VLOOKUP(B9,RMS!B:E,4,FALSE)</f>
        <v>221574.340249573</v>
      </c>
      <c r="K9" s="22">
        <f t="shared" si="1"/>
        <v>-0.19033076899359003</v>
      </c>
      <c r="L9" s="22">
        <f t="shared" si="2"/>
        <v>7.5042701791971922E-4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162406.88020000001</v>
      </c>
      <c r="F10" s="25">
        <f>VLOOKUP(C10,RA!B14:I45,8,0)</f>
        <v>-39487.514300000003</v>
      </c>
      <c r="G10" s="16">
        <f t="shared" si="0"/>
        <v>201894.39450000002</v>
      </c>
      <c r="H10" s="27">
        <f>RA!J14</f>
        <v>-24.313941780897501</v>
      </c>
      <c r="I10" s="20">
        <f>VLOOKUP(B10,RMS!B:D,3,FALSE)</f>
        <v>162406.891173504</v>
      </c>
      <c r="J10" s="21">
        <f>VLOOKUP(B10,RMS!B:E,4,FALSE)</f>
        <v>201894.38946923101</v>
      </c>
      <c r="K10" s="22">
        <f t="shared" si="1"/>
        <v>-1.0973503987770528E-2</v>
      </c>
      <c r="L10" s="22">
        <f t="shared" si="2"/>
        <v>5.0307690107729286E-3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110856.74619999999</v>
      </c>
      <c r="F11" s="25">
        <f>VLOOKUP(C11,RA!B15:I46,8,0)</f>
        <v>18157.8426</v>
      </c>
      <c r="G11" s="16">
        <f t="shared" si="0"/>
        <v>92698.903599999991</v>
      </c>
      <c r="H11" s="27">
        <f>RA!J15</f>
        <v>16.379555798292099</v>
      </c>
      <c r="I11" s="20">
        <f>VLOOKUP(B11,RMS!B:D,3,FALSE)</f>
        <v>110856.78115470101</v>
      </c>
      <c r="J11" s="21">
        <f>VLOOKUP(B11,RMS!B:E,4,FALSE)</f>
        <v>92698.904117094004</v>
      </c>
      <c r="K11" s="22">
        <f t="shared" si="1"/>
        <v>-3.4954701011884026E-2</v>
      </c>
      <c r="L11" s="22">
        <f t="shared" si="2"/>
        <v>-5.1709401304833591E-4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1076597.2720000001</v>
      </c>
      <c r="F12" s="25">
        <f>VLOOKUP(C12,RA!B16:I47,8,0)</f>
        <v>59824.548600000002</v>
      </c>
      <c r="G12" s="16">
        <f t="shared" si="0"/>
        <v>1016772.7234000001</v>
      </c>
      <c r="H12" s="27">
        <f>RA!J16</f>
        <v>5.5568177772607301</v>
      </c>
      <c r="I12" s="20">
        <f>VLOOKUP(B12,RMS!B:D,3,FALSE)</f>
        <v>1076596.5747470099</v>
      </c>
      <c r="J12" s="21">
        <f>VLOOKUP(B12,RMS!B:E,4,FALSE)</f>
        <v>1016772.72282564</v>
      </c>
      <c r="K12" s="22">
        <f t="shared" si="1"/>
        <v>0.69725299021229148</v>
      </c>
      <c r="L12" s="22">
        <f t="shared" si="2"/>
        <v>5.7436013594269753E-4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502834.9142</v>
      </c>
      <c r="F13" s="25">
        <f>VLOOKUP(C13,RA!B17:I48,8,0)</f>
        <v>61846.786500000002</v>
      </c>
      <c r="G13" s="16">
        <f t="shared" si="0"/>
        <v>440988.12770000001</v>
      </c>
      <c r="H13" s="27">
        <f>RA!J17</f>
        <v>12.299620562028201</v>
      </c>
      <c r="I13" s="20">
        <f>VLOOKUP(B13,RMS!B:D,3,FALSE)</f>
        <v>502834.88641282101</v>
      </c>
      <c r="J13" s="21">
        <f>VLOOKUP(B13,RMS!B:E,4,FALSE)</f>
        <v>440988.12769145297</v>
      </c>
      <c r="K13" s="22">
        <f t="shared" si="1"/>
        <v>2.7787178987637162E-2</v>
      </c>
      <c r="L13" s="22">
        <f t="shared" si="2"/>
        <v>8.5470383055508137E-6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2049064.4934</v>
      </c>
      <c r="F14" s="25">
        <f>VLOOKUP(C14,RA!B18:I49,8,0)</f>
        <v>259317.34479999999</v>
      </c>
      <c r="G14" s="16">
        <f t="shared" si="0"/>
        <v>1789747.1486</v>
      </c>
      <c r="H14" s="27">
        <f>RA!J18</f>
        <v>12.6554018009319</v>
      </c>
      <c r="I14" s="20">
        <f>VLOOKUP(B14,RMS!B:D,3,FALSE)</f>
        <v>2049064.6340507199</v>
      </c>
      <c r="J14" s="21">
        <f>VLOOKUP(B14,RMS!B:E,4,FALSE)</f>
        <v>1789747.1456673001</v>
      </c>
      <c r="K14" s="22">
        <f t="shared" si="1"/>
        <v>-0.14065071986988187</v>
      </c>
      <c r="L14" s="22">
        <f t="shared" si="2"/>
        <v>2.9326998628675938E-3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494394.36440000002</v>
      </c>
      <c r="F15" s="25">
        <f>VLOOKUP(C15,RA!B19:I50,8,0)</f>
        <v>39821.198700000001</v>
      </c>
      <c r="G15" s="16">
        <f t="shared" si="0"/>
        <v>454573.16570000001</v>
      </c>
      <c r="H15" s="27">
        <f>RA!J19</f>
        <v>8.0545413878912697</v>
      </c>
      <c r="I15" s="20">
        <f>VLOOKUP(B15,RMS!B:D,3,FALSE)</f>
        <v>494394.40628461499</v>
      </c>
      <c r="J15" s="21">
        <f>VLOOKUP(B15,RMS!B:E,4,FALSE)</f>
        <v>454573.16612307698</v>
      </c>
      <c r="K15" s="22">
        <f t="shared" si="1"/>
        <v>-4.1884614969603717E-2</v>
      </c>
      <c r="L15" s="22">
        <f t="shared" si="2"/>
        <v>-4.230769700370729E-4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1059770.7153</v>
      </c>
      <c r="F16" s="25">
        <f>VLOOKUP(C16,RA!B20:I51,8,0)</f>
        <v>91343.315400000007</v>
      </c>
      <c r="G16" s="16">
        <f t="shared" si="0"/>
        <v>968427.39990000008</v>
      </c>
      <c r="H16" s="27">
        <f>RA!J20</f>
        <v>8.6191582840768106</v>
      </c>
      <c r="I16" s="20">
        <f>VLOOKUP(B16,RMS!B:D,3,FALSE)</f>
        <v>1059770.5930000001</v>
      </c>
      <c r="J16" s="21">
        <f>VLOOKUP(B16,RMS!B:E,4,FALSE)</f>
        <v>968427.39989999996</v>
      </c>
      <c r="K16" s="22">
        <f t="shared" si="1"/>
        <v>0.12229999992996454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424253.27510000003</v>
      </c>
      <c r="F17" s="25">
        <f>VLOOKUP(C17,RA!B21:I52,8,0)</f>
        <v>44565.316800000001</v>
      </c>
      <c r="G17" s="16">
        <f t="shared" si="0"/>
        <v>379687.95830000006</v>
      </c>
      <c r="H17" s="27">
        <f>RA!J21</f>
        <v>10.504413145542699</v>
      </c>
      <c r="I17" s="20">
        <f>VLOOKUP(B17,RMS!B:D,3,FALSE)</f>
        <v>424253.24598724802</v>
      </c>
      <c r="J17" s="21">
        <f>VLOOKUP(B17,RMS!B:E,4,FALSE)</f>
        <v>379687.95824043598</v>
      </c>
      <c r="K17" s="22">
        <f t="shared" si="1"/>
        <v>2.9112752003129572E-2</v>
      </c>
      <c r="L17" s="22">
        <f t="shared" si="2"/>
        <v>5.9564074035733938E-5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1602967.101</v>
      </c>
      <c r="F18" s="25">
        <f>VLOOKUP(C18,RA!B22:I53,8,0)</f>
        <v>195436.53940000001</v>
      </c>
      <c r="G18" s="16">
        <f t="shared" si="0"/>
        <v>1407530.5616000001</v>
      </c>
      <c r="H18" s="27">
        <f>RA!J22</f>
        <v>12.192174080059299</v>
      </c>
      <c r="I18" s="20">
        <f>VLOOKUP(B18,RMS!B:D,3,FALSE)</f>
        <v>1602968.79676667</v>
      </c>
      <c r="J18" s="21">
        <f>VLOOKUP(B18,RMS!B:E,4,FALSE)</f>
        <v>1407530.5637000001</v>
      </c>
      <c r="K18" s="22">
        <f t="shared" si="1"/>
        <v>-1.6957666699308902</v>
      </c>
      <c r="L18" s="22">
        <f t="shared" si="2"/>
        <v>-2.099999925121665E-3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3374536.5255</v>
      </c>
      <c r="F19" s="25">
        <f>VLOOKUP(C19,RA!B23:I54,8,0)</f>
        <v>49726.190399999999</v>
      </c>
      <c r="G19" s="16">
        <f t="shared" si="0"/>
        <v>3324810.3350999998</v>
      </c>
      <c r="H19" s="27">
        <f>RA!J23</f>
        <v>1.47357096372315</v>
      </c>
      <c r="I19" s="20">
        <f>VLOOKUP(B19,RMS!B:D,3,FALSE)</f>
        <v>3374537.6882444401</v>
      </c>
      <c r="J19" s="21">
        <f>VLOOKUP(B19,RMS!B:E,4,FALSE)</f>
        <v>3324810.3722564098</v>
      </c>
      <c r="K19" s="22">
        <f t="shared" si="1"/>
        <v>-1.16274444013834</v>
      </c>
      <c r="L19" s="22">
        <f t="shared" si="2"/>
        <v>-3.7156410049647093E-2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342422.04109999997</v>
      </c>
      <c r="F20" s="25">
        <f>VLOOKUP(C20,RA!B24:I55,8,0)</f>
        <v>46699.069000000003</v>
      </c>
      <c r="G20" s="16">
        <f t="shared" si="0"/>
        <v>295722.97209999996</v>
      </c>
      <c r="H20" s="27">
        <f>RA!J24</f>
        <v>13.6378688854209</v>
      </c>
      <c r="I20" s="20">
        <f>VLOOKUP(B20,RMS!B:D,3,FALSE)</f>
        <v>342422.18434209202</v>
      </c>
      <c r="J20" s="21">
        <f>VLOOKUP(B20,RMS!B:E,4,FALSE)</f>
        <v>295722.97024771199</v>
      </c>
      <c r="K20" s="22">
        <f t="shared" si="1"/>
        <v>-0.14324209204642102</v>
      </c>
      <c r="L20" s="22">
        <f t="shared" si="2"/>
        <v>1.8522879690863192E-3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322391.42479999998</v>
      </c>
      <c r="F21" s="25">
        <f>VLOOKUP(C21,RA!B25:I56,8,0)</f>
        <v>22891.959200000001</v>
      </c>
      <c r="G21" s="16">
        <f t="shared" si="0"/>
        <v>299499.4656</v>
      </c>
      <c r="H21" s="27">
        <f>RA!J25</f>
        <v>7.1006724866213</v>
      </c>
      <c r="I21" s="20">
        <f>VLOOKUP(B21,RMS!B:D,3,FALSE)</f>
        <v>322391.40863848402</v>
      </c>
      <c r="J21" s="21">
        <f>VLOOKUP(B21,RMS!B:E,4,FALSE)</f>
        <v>299499.46523748001</v>
      </c>
      <c r="K21" s="22">
        <f t="shared" si="1"/>
        <v>1.6161515959538519E-2</v>
      </c>
      <c r="L21" s="22">
        <f t="shared" si="2"/>
        <v>3.6251998972147703E-4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716713.53330000001</v>
      </c>
      <c r="F22" s="25">
        <f>VLOOKUP(C22,RA!B26:I57,8,0)</f>
        <v>133365.61290000001</v>
      </c>
      <c r="G22" s="16">
        <f t="shared" si="0"/>
        <v>583347.92039999994</v>
      </c>
      <c r="H22" s="27">
        <f>RA!J26</f>
        <v>18.607938416613699</v>
      </c>
      <c r="I22" s="20">
        <f>VLOOKUP(B22,RMS!B:D,3,FALSE)</f>
        <v>716713.51661345595</v>
      </c>
      <c r="J22" s="21">
        <f>VLOOKUP(B22,RMS!B:E,4,FALSE)</f>
        <v>583347.88190260495</v>
      </c>
      <c r="K22" s="22">
        <f t="shared" si="1"/>
        <v>1.6686544055119157E-2</v>
      </c>
      <c r="L22" s="22">
        <f t="shared" si="2"/>
        <v>3.8497394998557866E-2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283498.19160000002</v>
      </c>
      <c r="F23" s="25">
        <f>VLOOKUP(C23,RA!B27:I58,8,0)</f>
        <v>77650.217000000004</v>
      </c>
      <c r="G23" s="16">
        <f t="shared" si="0"/>
        <v>205847.97460000002</v>
      </c>
      <c r="H23" s="27">
        <f>RA!J27</f>
        <v>27.3900219827716</v>
      </c>
      <c r="I23" s="20">
        <f>VLOOKUP(B23,RMS!B:D,3,FALSE)</f>
        <v>283498.14347098599</v>
      </c>
      <c r="J23" s="21">
        <f>VLOOKUP(B23,RMS!B:E,4,FALSE)</f>
        <v>205847.97228587099</v>
      </c>
      <c r="K23" s="22">
        <f t="shared" si="1"/>
        <v>4.8129014030564576E-2</v>
      </c>
      <c r="L23" s="22">
        <f t="shared" si="2"/>
        <v>2.3141290294006467E-3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1083844.9428999999</v>
      </c>
      <c r="F24" s="25">
        <f>VLOOKUP(C24,RA!B28:I59,8,0)</f>
        <v>53564.0409</v>
      </c>
      <c r="G24" s="16">
        <f t="shared" si="0"/>
        <v>1030280.9019999999</v>
      </c>
      <c r="H24" s="27">
        <f>RA!J28</f>
        <v>4.9420391035530304</v>
      </c>
      <c r="I24" s="20">
        <f>VLOOKUP(B24,RMS!B:D,3,FALSE)</f>
        <v>1083844.9419752201</v>
      </c>
      <c r="J24" s="21">
        <f>VLOOKUP(B24,RMS!B:E,4,FALSE)</f>
        <v>1030280.90487257</v>
      </c>
      <c r="K24" s="22">
        <f t="shared" si="1"/>
        <v>9.2477980069816113E-4</v>
      </c>
      <c r="L24" s="22">
        <f t="shared" si="2"/>
        <v>-2.8725700685754418E-3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683602.74439999997</v>
      </c>
      <c r="F25" s="25">
        <f>VLOOKUP(C25,RA!B29:I60,8,0)</f>
        <v>105006.5917</v>
      </c>
      <c r="G25" s="16">
        <f t="shared" si="0"/>
        <v>578596.15269999998</v>
      </c>
      <c r="H25" s="27">
        <f>RA!J29</f>
        <v>15.360762161972399</v>
      </c>
      <c r="I25" s="20">
        <f>VLOOKUP(B25,RMS!B:D,3,FALSE)</f>
        <v>683602.742630088</v>
      </c>
      <c r="J25" s="21">
        <f>VLOOKUP(B25,RMS!B:E,4,FALSE)</f>
        <v>578596.19900682103</v>
      </c>
      <c r="K25" s="22">
        <f t="shared" si="1"/>
        <v>1.7699119634926319E-3</v>
      </c>
      <c r="L25" s="22">
        <f t="shared" si="2"/>
        <v>-4.6306821051985025E-2</v>
      </c>
      <c r="M25" s="34"/>
    </row>
    <row r="26" spans="1:13" x14ac:dyDescent="0.15">
      <c r="A26" s="44"/>
      <c r="B26" s="12">
        <v>37</v>
      </c>
      <c r="C26" s="42" t="s">
        <v>74</v>
      </c>
      <c r="D26" s="42"/>
      <c r="E26" s="15">
        <f>VLOOKUP(C26,RA!B30:D57,3,0)</f>
        <v>1467231.7071</v>
      </c>
      <c r="F26" s="25">
        <f>VLOOKUP(C26,RA!B30:I61,8,0)</f>
        <v>156586.11780000001</v>
      </c>
      <c r="G26" s="16">
        <f t="shared" si="0"/>
        <v>1310645.5893000001</v>
      </c>
      <c r="H26" s="27">
        <f>RA!J30</f>
        <v>10.672214691263299</v>
      </c>
      <c r="I26" s="20">
        <f>VLOOKUP(B26,RMS!B:D,3,FALSE)</f>
        <v>1467231.7252708001</v>
      </c>
      <c r="J26" s="21">
        <f>VLOOKUP(B26,RMS!B:E,4,FALSE)</f>
        <v>1310645.59090758</v>
      </c>
      <c r="K26" s="22">
        <f t="shared" si="1"/>
        <v>-1.8170800060033798E-2</v>
      </c>
      <c r="L26" s="22">
        <f t="shared" si="2"/>
        <v>-1.6075798776000738E-3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947882.42150000005</v>
      </c>
      <c r="F27" s="25">
        <f>VLOOKUP(C27,RA!B31:I62,8,0)</f>
        <v>28765.1914</v>
      </c>
      <c r="G27" s="16">
        <f t="shared" si="0"/>
        <v>919117.23010000004</v>
      </c>
      <c r="H27" s="27">
        <f>RA!J31</f>
        <v>3.0346792753556699</v>
      </c>
      <c r="I27" s="20">
        <f>VLOOKUP(B27,RMS!B:D,3,FALSE)</f>
        <v>947882.31273451296</v>
      </c>
      <c r="J27" s="21">
        <f>VLOOKUP(B27,RMS!B:E,4,FALSE)</f>
        <v>919117.20347433595</v>
      </c>
      <c r="K27" s="22">
        <f t="shared" si="1"/>
        <v>0.10876548709347844</v>
      </c>
      <c r="L27" s="22">
        <f t="shared" si="2"/>
        <v>2.6625664089806378E-2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133545.15539999999</v>
      </c>
      <c r="F28" s="25">
        <f>VLOOKUP(C28,RA!B32:I63,8,0)</f>
        <v>33274.076300000001</v>
      </c>
      <c r="G28" s="16">
        <f t="shared" si="0"/>
        <v>100271.07909999999</v>
      </c>
      <c r="H28" s="27">
        <f>RA!J32</f>
        <v>24.915974076585599</v>
      </c>
      <c r="I28" s="20">
        <f>VLOOKUP(B28,RMS!B:D,3,FALSE)</f>
        <v>133545.13036291499</v>
      </c>
      <c r="J28" s="21">
        <f>VLOOKUP(B28,RMS!B:E,4,FALSE)</f>
        <v>100271.081784262</v>
      </c>
      <c r="K28" s="22">
        <f t="shared" si="1"/>
        <v>2.5037084997165948E-2</v>
      </c>
      <c r="L28" s="22">
        <f t="shared" si="2"/>
        <v>-2.6842620136449113E-3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221916.4865</v>
      </c>
      <c r="F30" s="25">
        <f>VLOOKUP(C30,RA!B34:I66,8,0)</f>
        <v>21041.299900000002</v>
      </c>
      <c r="G30" s="16">
        <f t="shared" si="0"/>
        <v>200875.18659999999</v>
      </c>
      <c r="H30" s="27">
        <f>RA!J34</f>
        <v>0</v>
      </c>
      <c r="I30" s="20">
        <f>VLOOKUP(B30,RMS!B:D,3,FALSE)</f>
        <v>221916.48740000001</v>
      </c>
      <c r="J30" s="21">
        <f>VLOOKUP(B30,RMS!B:E,4,FALSE)</f>
        <v>200875.18280000001</v>
      </c>
      <c r="K30" s="22">
        <f t="shared" si="1"/>
        <v>-9.0000001364387572E-4</v>
      </c>
      <c r="L30" s="22">
        <f t="shared" si="2"/>
        <v>3.7999999767635018E-3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90664.17</v>
      </c>
      <c r="F31" s="25">
        <f>VLOOKUP(C31,RA!B35:I67,8,0)</f>
        <v>4005.3</v>
      </c>
      <c r="G31" s="16">
        <f t="shared" si="0"/>
        <v>86658.87</v>
      </c>
      <c r="H31" s="27">
        <f>RA!J35</f>
        <v>9.4816298833209895</v>
      </c>
      <c r="I31" s="20">
        <f>VLOOKUP(B31,RMS!B:D,3,FALSE)</f>
        <v>90664.17</v>
      </c>
      <c r="J31" s="21">
        <f>VLOOKUP(B31,RMS!B:E,4,FALSE)</f>
        <v>86658.87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208775.27</v>
      </c>
      <c r="F32" s="25">
        <f>VLOOKUP(C32,RA!B34:I67,8,0)</f>
        <v>-16330.02</v>
      </c>
      <c r="G32" s="16">
        <f t="shared" si="0"/>
        <v>225105.28999999998</v>
      </c>
      <c r="H32" s="27">
        <f>RA!J35</f>
        <v>9.4816298833209895</v>
      </c>
      <c r="I32" s="20">
        <f>VLOOKUP(B32,RMS!B:D,3,FALSE)</f>
        <v>208775.27</v>
      </c>
      <c r="J32" s="21">
        <f>VLOOKUP(B32,RMS!B:E,4,FALSE)</f>
        <v>225105.29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218064.12</v>
      </c>
      <c r="F33" s="25">
        <f>VLOOKUP(C33,RA!B34:I68,8,0)</f>
        <v>-18308.57</v>
      </c>
      <c r="G33" s="16">
        <f t="shared" si="0"/>
        <v>236372.69</v>
      </c>
      <c r="H33" s="27">
        <f>RA!J34</f>
        <v>0</v>
      </c>
      <c r="I33" s="20">
        <f>VLOOKUP(B33,RMS!B:D,3,FALSE)</f>
        <v>218064.12</v>
      </c>
      <c r="J33" s="21">
        <f>VLOOKUP(B33,RMS!B:E,4,FALSE)</f>
        <v>236372.69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257260.04</v>
      </c>
      <c r="F34" s="25">
        <f>VLOOKUP(C34,RA!B35:I69,8,0)</f>
        <v>-44562.5</v>
      </c>
      <c r="G34" s="16">
        <f t="shared" si="0"/>
        <v>301822.54000000004</v>
      </c>
      <c r="H34" s="27">
        <f>RA!J35</f>
        <v>9.4816298833209895</v>
      </c>
      <c r="I34" s="20">
        <f>VLOOKUP(B34,RMS!B:D,3,FALSE)</f>
        <v>257260.04</v>
      </c>
      <c r="J34" s="21">
        <f>VLOOKUP(B34,RMS!B:E,4,FALSE)</f>
        <v>301822.53999999998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1.97</v>
      </c>
      <c r="F35" s="25">
        <f>VLOOKUP(C35,RA!B36:I70,8,0)</f>
        <v>1.97</v>
      </c>
      <c r="G35" s="16">
        <f t="shared" si="0"/>
        <v>0</v>
      </c>
      <c r="H35" s="27">
        <f>RA!J36</f>
        <v>4.4177319441627301</v>
      </c>
      <c r="I35" s="20">
        <f>VLOOKUP(B35,RMS!B:D,3,FALSE)</f>
        <v>1.97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156651.28210000001</v>
      </c>
      <c r="F36" s="25">
        <f>VLOOKUP(C36,RA!B8:I70,8,0)</f>
        <v>8646.3721999999998</v>
      </c>
      <c r="G36" s="16">
        <f t="shared" si="0"/>
        <v>148004.9099</v>
      </c>
      <c r="H36" s="27">
        <f>RA!J36</f>
        <v>4.4177319441627301</v>
      </c>
      <c r="I36" s="20">
        <f>VLOOKUP(B36,RMS!B:D,3,FALSE)</f>
        <v>156651.282051282</v>
      </c>
      <c r="J36" s="21">
        <f>VLOOKUP(B36,RMS!B:E,4,FALSE)</f>
        <v>148004.912393162</v>
      </c>
      <c r="K36" s="22">
        <f t="shared" si="1"/>
        <v>4.8718007747083902E-5</v>
      </c>
      <c r="L36" s="22">
        <f t="shared" si="2"/>
        <v>-2.4931619991548359E-3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377413.77159999998</v>
      </c>
      <c r="F37" s="25">
        <f>VLOOKUP(C37,RA!B8:I71,8,0)</f>
        <v>21143.489099999999</v>
      </c>
      <c r="G37" s="16">
        <f t="shared" si="0"/>
        <v>356270.28249999997</v>
      </c>
      <c r="H37" s="27">
        <f>RA!J37</f>
        <v>-7.8218172104387698</v>
      </c>
      <c r="I37" s="20">
        <f>VLOOKUP(B37,RMS!B:D,3,FALSE)</f>
        <v>377413.76622564101</v>
      </c>
      <c r="J37" s="21">
        <f>VLOOKUP(B37,RMS!B:E,4,FALSE)</f>
        <v>356270.28563162399</v>
      </c>
      <c r="K37" s="22">
        <f t="shared" si="1"/>
        <v>5.3743589669466019E-3</v>
      </c>
      <c r="L37" s="22">
        <f t="shared" si="2"/>
        <v>-3.1316240201704204E-3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97267.57</v>
      </c>
      <c r="F38" s="25">
        <f>VLOOKUP(C38,RA!B9:I72,8,0)</f>
        <v>-5721.5</v>
      </c>
      <c r="G38" s="16">
        <f t="shared" si="0"/>
        <v>102989.07</v>
      </c>
      <c r="H38" s="27">
        <f>RA!J38</f>
        <v>-8.3959571157327506</v>
      </c>
      <c r="I38" s="20">
        <f>VLOOKUP(B38,RMS!B:D,3,FALSE)</f>
        <v>97267.57</v>
      </c>
      <c r="J38" s="21">
        <f>VLOOKUP(B38,RMS!B:E,4,FALSE)</f>
        <v>102989.07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72888.92</v>
      </c>
      <c r="F39" s="25">
        <f>VLOOKUP(C39,RA!B10:I73,8,0)</f>
        <v>9988.9500000000007</v>
      </c>
      <c r="G39" s="16">
        <f t="shared" si="0"/>
        <v>62899.97</v>
      </c>
      <c r="H39" s="27">
        <f>RA!J39</f>
        <v>-17.321967298147001</v>
      </c>
      <c r="I39" s="20">
        <f>VLOOKUP(B39,RMS!B:D,3,FALSE)</f>
        <v>72888.92</v>
      </c>
      <c r="J39" s="21">
        <f>VLOOKUP(B39,RMS!B:E,4,FALSE)</f>
        <v>62899.97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22669.089899999999</v>
      </c>
      <c r="F40" s="25">
        <f>VLOOKUP(C40,RA!B8:I74,8,0)</f>
        <v>2005.7384999999999</v>
      </c>
      <c r="G40" s="16">
        <f t="shared" si="0"/>
        <v>20663.3514</v>
      </c>
      <c r="H40" s="27">
        <f>RA!J40</f>
        <v>100</v>
      </c>
      <c r="I40" s="20">
        <f>VLOOKUP(B40,RMS!B:D,3,FALSE)</f>
        <v>22669.090083957301</v>
      </c>
      <c r="J40" s="21">
        <f>VLOOKUP(B40,RMS!B:E,4,FALSE)</f>
        <v>20663.3513047425</v>
      </c>
      <c r="K40" s="22">
        <f t="shared" si="1"/>
        <v>-1.8395730148768052E-4</v>
      </c>
      <c r="L40" s="22">
        <f t="shared" si="2"/>
        <v>9.5257499197032303E-5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20044923.201900002</v>
      </c>
      <c r="E7" s="68">
        <v>23628478.6127</v>
      </c>
      <c r="F7" s="69">
        <v>84.833744611581196</v>
      </c>
      <c r="G7" s="68">
        <v>19143519.412999999</v>
      </c>
      <c r="H7" s="69">
        <v>4.7086628610613497</v>
      </c>
      <c r="I7" s="68">
        <v>1713310.1410000001</v>
      </c>
      <c r="J7" s="69">
        <v>8.5473519840554903</v>
      </c>
      <c r="K7" s="68">
        <v>1535199.9101</v>
      </c>
      <c r="L7" s="69">
        <v>8.0194235813163708</v>
      </c>
      <c r="M7" s="69">
        <v>0.116017614206607</v>
      </c>
      <c r="N7" s="68">
        <v>184716542.4716</v>
      </c>
      <c r="O7" s="68">
        <v>4936867431.5605001</v>
      </c>
      <c r="P7" s="68">
        <v>1131360</v>
      </c>
      <c r="Q7" s="68">
        <v>1092969</v>
      </c>
      <c r="R7" s="69">
        <v>3.5125424417344</v>
      </c>
      <c r="S7" s="68">
        <v>17.7175463176177</v>
      </c>
      <c r="T7" s="68">
        <v>17.756750161715502</v>
      </c>
      <c r="U7" s="70">
        <v>-0.22127129454011901</v>
      </c>
      <c r="V7" s="58"/>
      <c r="W7" s="58"/>
    </row>
    <row r="8" spans="1:23" ht="14.25" thickBot="1" x14ac:dyDescent="0.2">
      <c r="A8" s="55">
        <v>42225</v>
      </c>
      <c r="B8" s="45" t="s">
        <v>6</v>
      </c>
      <c r="C8" s="46"/>
      <c r="D8" s="71">
        <v>693744.92610000004</v>
      </c>
      <c r="E8" s="71">
        <v>888497.03520000004</v>
      </c>
      <c r="F8" s="72">
        <v>78.080724933858505</v>
      </c>
      <c r="G8" s="71">
        <v>631947.90410000004</v>
      </c>
      <c r="H8" s="72">
        <v>9.7788158800857996</v>
      </c>
      <c r="I8" s="71">
        <v>131078.11559999999</v>
      </c>
      <c r="J8" s="72">
        <v>18.8942809768537</v>
      </c>
      <c r="K8" s="71">
        <v>145349.46410000001</v>
      </c>
      <c r="L8" s="72">
        <v>23.000228841173598</v>
      </c>
      <c r="M8" s="72">
        <v>-9.8186454201037998E-2</v>
      </c>
      <c r="N8" s="71">
        <v>5773762.3635</v>
      </c>
      <c r="O8" s="71">
        <v>176863463.3378</v>
      </c>
      <c r="P8" s="71">
        <v>37421</v>
      </c>
      <c r="Q8" s="71">
        <v>35055</v>
      </c>
      <c r="R8" s="72">
        <v>6.7493938097275699</v>
      </c>
      <c r="S8" s="71">
        <v>18.5389200208439</v>
      </c>
      <c r="T8" s="71">
        <v>18.050953755527001</v>
      </c>
      <c r="U8" s="73">
        <v>2.6321180779044799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120825.2105</v>
      </c>
      <c r="E9" s="71">
        <v>152612.08929999999</v>
      </c>
      <c r="F9" s="72">
        <v>79.171454276132494</v>
      </c>
      <c r="G9" s="71">
        <v>112883.0257</v>
      </c>
      <c r="H9" s="72">
        <v>7.0357653427073297</v>
      </c>
      <c r="I9" s="71">
        <v>24927.127</v>
      </c>
      <c r="J9" s="72">
        <v>20.630733351795001</v>
      </c>
      <c r="K9" s="71">
        <v>23305.223000000002</v>
      </c>
      <c r="L9" s="72">
        <v>20.645462730540501</v>
      </c>
      <c r="M9" s="72">
        <v>6.9594013324823997E-2</v>
      </c>
      <c r="N9" s="71">
        <v>1037409.2345</v>
      </c>
      <c r="O9" s="71">
        <v>28322447.839600001</v>
      </c>
      <c r="P9" s="71">
        <v>6929</v>
      </c>
      <c r="Q9" s="71">
        <v>6269</v>
      </c>
      <c r="R9" s="72">
        <v>10.527994895517599</v>
      </c>
      <c r="S9" s="71">
        <v>17.437611560109701</v>
      </c>
      <c r="T9" s="71">
        <v>33.070698181528201</v>
      </c>
      <c r="U9" s="73">
        <v>-89.651536092137505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200513.68979999999</v>
      </c>
      <c r="E10" s="71">
        <v>222098.7855</v>
      </c>
      <c r="F10" s="72">
        <v>90.281308539618294</v>
      </c>
      <c r="G10" s="71">
        <v>168700.40160000001</v>
      </c>
      <c r="H10" s="72">
        <v>18.857861568955499</v>
      </c>
      <c r="I10" s="71">
        <v>48308.391100000001</v>
      </c>
      <c r="J10" s="72">
        <v>24.0923156659202</v>
      </c>
      <c r="K10" s="71">
        <v>44764.726900000001</v>
      </c>
      <c r="L10" s="72">
        <v>26.535044656348902</v>
      </c>
      <c r="M10" s="72">
        <v>7.9161975184528999E-2</v>
      </c>
      <c r="N10" s="71">
        <v>1606545.7132999999</v>
      </c>
      <c r="O10" s="71">
        <v>46265111.0836</v>
      </c>
      <c r="P10" s="71">
        <v>107533</v>
      </c>
      <c r="Q10" s="71">
        <v>102939</v>
      </c>
      <c r="R10" s="72">
        <v>4.4628372142725397</v>
      </c>
      <c r="S10" s="71">
        <v>1.86467121534785</v>
      </c>
      <c r="T10" s="71">
        <v>1.7391959335140199</v>
      </c>
      <c r="U10" s="73">
        <v>6.7290834331036198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51854.014300000003</v>
      </c>
      <c r="E11" s="71">
        <v>70785.167400000006</v>
      </c>
      <c r="F11" s="72">
        <v>73.255480215195504</v>
      </c>
      <c r="G11" s="71">
        <v>51990.246099999997</v>
      </c>
      <c r="H11" s="72">
        <v>-0.26203338168080398</v>
      </c>
      <c r="I11" s="71">
        <v>8961.3295999999991</v>
      </c>
      <c r="J11" s="72">
        <v>17.281843500398001</v>
      </c>
      <c r="K11" s="71">
        <v>11542.564</v>
      </c>
      <c r="L11" s="72">
        <v>22.2014028896855</v>
      </c>
      <c r="M11" s="72">
        <v>-0.22362747133132599</v>
      </c>
      <c r="N11" s="71">
        <v>466623.12719999999</v>
      </c>
      <c r="O11" s="71">
        <v>15010632.479900001</v>
      </c>
      <c r="P11" s="71">
        <v>3421</v>
      </c>
      <c r="Q11" s="71">
        <v>3312</v>
      </c>
      <c r="R11" s="72">
        <v>3.29106280193237</v>
      </c>
      <c r="S11" s="71">
        <v>15.157560450160799</v>
      </c>
      <c r="T11" s="71">
        <v>15.8210770833333</v>
      </c>
      <c r="U11" s="73">
        <v>-4.3774632161570803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128307.908</v>
      </c>
      <c r="E12" s="71">
        <v>246169.50390000001</v>
      </c>
      <c r="F12" s="72">
        <v>52.121772180246097</v>
      </c>
      <c r="G12" s="71">
        <v>356737.67249999999</v>
      </c>
      <c r="H12" s="72">
        <v>-64.032980565011698</v>
      </c>
      <c r="I12" s="71">
        <v>14054.2302</v>
      </c>
      <c r="J12" s="72">
        <v>10.953518313150299</v>
      </c>
      <c r="K12" s="71">
        <v>-22231.177</v>
      </c>
      <c r="L12" s="72">
        <v>-6.2317996426351598</v>
      </c>
      <c r="M12" s="72">
        <v>-1.6321856103255401</v>
      </c>
      <c r="N12" s="71">
        <v>1390229.2479999999</v>
      </c>
      <c r="O12" s="71">
        <v>52780756.080600001</v>
      </c>
      <c r="P12" s="71">
        <v>1530</v>
      </c>
      <c r="Q12" s="71">
        <v>1452</v>
      </c>
      <c r="R12" s="72">
        <v>5.3719008264462698</v>
      </c>
      <c r="S12" s="71">
        <v>83.861377777777804</v>
      </c>
      <c r="T12" s="71">
        <v>76.646678099173599</v>
      </c>
      <c r="U12" s="73">
        <v>8.60312562205009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287290.3137</v>
      </c>
      <c r="E13" s="71">
        <v>412080.94050000003</v>
      </c>
      <c r="F13" s="72">
        <v>69.716962243246499</v>
      </c>
      <c r="G13" s="71">
        <v>272494.0159</v>
      </c>
      <c r="H13" s="72">
        <v>5.4299532968202797</v>
      </c>
      <c r="I13" s="71">
        <v>65715.972699999998</v>
      </c>
      <c r="J13" s="72">
        <v>22.8744129426595</v>
      </c>
      <c r="K13" s="71">
        <v>64813.019</v>
      </c>
      <c r="L13" s="72">
        <v>23.785116449597599</v>
      </c>
      <c r="M13" s="72">
        <v>1.3931671659979E-2</v>
      </c>
      <c r="N13" s="71">
        <v>2808647.9251000001</v>
      </c>
      <c r="O13" s="71">
        <v>81024618.945999995</v>
      </c>
      <c r="P13" s="71">
        <v>14234</v>
      </c>
      <c r="Q13" s="71">
        <v>13395</v>
      </c>
      <c r="R13" s="72">
        <v>6.2635311683463897</v>
      </c>
      <c r="S13" s="71">
        <v>20.183385815652699</v>
      </c>
      <c r="T13" s="71">
        <v>20.518576849570699</v>
      </c>
      <c r="U13" s="73">
        <v>-1.6607274764480999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162406.88020000001</v>
      </c>
      <c r="E14" s="71">
        <v>187628.8358</v>
      </c>
      <c r="F14" s="72">
        <v>86.557526996071701</v>
      </c>
      <c r="G14" s="71">
        <v>155832.39939999999</v>
      </c>
      <c r="H14" s="72">
        <v>4.2189434452101704</v>
      </c>
      <c r="I14" s="71">
        <v>-39487.514300000003</v>
      </c>
      <c r="J14" s="72">
        <v>-24.313941780897501</v>
      </c>
      <c r="K14" s="71">
        <v>-4585.6487999999999</v>
      </c>
      <c r="L14" s="72">
        <v>-2.9426799674881998</v>
      </c>
      <c r="M14" s="72">
        <v>7.6111073966240097</v>
      </c>
      <c r="N14" s="71">
        <v>1509487.943</v>
      </c>
      <c r="O14" s="71">
        <v>42887763.858499996</v>
      </c>
      <c r="P14" s="71">
        <v>3921</v>
      </c>
      <c r="Q14" s="71">
        <v>4641</v>
      </c>
      <c r="R14" s="72">
        <v>-15.513897866839001</v>
      </c>
      <c r="S14" s="71">
        <v>41.419760316245899</v>
      </c>
      <c r="T14" s="71">
        <v>38.009048179271701</v>
      </c>
      <c r="U14" s="73">
        <v>8.2345047651962897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110856.74619999999</v>
      </c>
      <c r="E15" s="71">
        <v>157480.5214</v>
      </c>
      <c r="F15" s="72">
        <v>70.393941558286002</v>
      </c>
      <c r="G15" s="71">
        <v>95691.047900000005</v>
      </c>
      <c r="H15" s="72">
        <v>15.848607192439299</v>
      </c>
      <c r="I15" s="71">
        <v>18157.8426</v>
      </c>
      <c r="J15" s="72">
        <v>16.379555798292099</v>
      </c>
      <c r="K15" s="71">
        <v>11542.3914</v>
      </c>
      <c r="L15" s="72">
        <v>12.062143380499</v>
      </c>
      <c r="M15" s="72">
        <v>0.57314389806604604</v>
      </c>
      <c r="N15" s="71">
        <v>1298138.5774000001</v>
      </c>
      <c r="O15" s="71">
        <v>33185469.442600001</v>
      </c>
      <c r="P15" s="71">
        <v>5607</v>
      </c>
      <c r="Q15" s="71">
        <v>5341</v>
      </c>
      <c r="R15" s="72">
        <v>4.9803407601572802</v>
      </c>
      <c r="S15" s="71">
        <v>19.7711336186909</v>
      </c>
      <c r="T15" s="71">
        <v>19.331167346938798</v>
      </c>
      <c r="U15" s="73">
        <v>2.2252961324191198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1076597.2720000001</v>
      </c>
      <c r="E16" s="71">
        <v>1293636.6174000001</v>
      </c>
      <c r="F16" s="72">
        <v>83.222541594701099</v>
      </c>
      <c r="G16" s="71">
        <v>985002.51520000002</v>
      </c>
      <c r="H16" s="72">
        <v>9.29893633636072</v>
      </c>
      <c r="I16" s="71">
        <v>59824.548600000002</v>
      </c>
      <c r="J16" s="72">
        <v>5.5568177772607301</v>
      </c>
      <c r="K16" s="71">
        <v>19433.907200000001</v>
      </c>
      <c r="L16" s="72">
        <v>1.97298046452745</v>
      </c>
      <c r="M16" s="72">
        <v>2.0783592812463398</v>
      </c>
      <c r="N16" s="71">
        <v>10099634.0419</v>
      </c>
      <c r="O16" s="71">
        <v>246304253.35910001</v>
      </c>
      <c r="P16" s="71">
        <v>67176</v>
      </c>
      <c r="Q16" s="71">
        <v>70503</v>
      </c>
      <c r="R16" s="72">
        <v>-4.7189481298668197</v>
      </c>
      <c r="S16" s="71">
        <v>16.026516493985898</v>
      </c>
      <c r="T16" s="71">
        <v>14.7829300285094</v>
      </c>
      <c r="U16" s="73">
        <v>7.7595556460643396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502834.9142</v>
      </c>
      <c r="E17" s="71">
        <v>1057519.3774000001</v>
      </c>
      <c r="F17" s="72">
        <v>47.548529601061503</v>
      </c>
      <c r="G17" s="71">
        <v>501103.17479999998</v>
      </c>
      <c r="H17" s="72">
        <v>0.34558539779578901</v>
      </c>
      <c r="I17" s="71">
        <v>61846.786500000002</v>
      </c>
      <c r="J17" s="72">
        <v>12.299620562028201</v>
      </c>
      <c r="K17" s="71">
        <v>56935.971400000002</v>
      </c>
      <c r="L17" s="72">
        <v>11.3621254590383</v>
      </c>
      <c r="M17" s="72">
        <v>8.6251537986406002E-2</v>
      </c>
      <c r="N17" s="71">
        <v>4788770.0604999997</v>
      </c>
      <c r="O17" s="71">
        <v>231748009.93990001</v>
      </c>
      <c r="P17" s="71">
        <v>15795</v>
      </c>
      <c r="Q17" s="71">
        <v>16186</v>
      </c>
      <c r="R17" s="72">
        <v>-2.4156678611145499</v>
      </c>
      <c r="S17" s="71">
        <v>31.835068958531199</v>
      </c>
      <c r="T17" s="71">
        <v>31.565257963672298</v>
      </c>
      <c r="U17" s="73">
        <v>0.84752759672150202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2049064.4934</v>
      </c>
      <c r="E18" s="71">
        <v>2073915.5127999999</v>
      </c>
      <c r="F18" s="72">
        <v>98.801734243915803</v>
      </c>
      <c r="G18" s="71">
        <v>1951129.8182000001</v>
      </c>
      <c r="H18" s="72">
        <v>5.01938283585603</v>
      </c>
      <c r="I18" s="71">
        <v>259317.34479999999</v>
      </c>
      <c r="J18" s="72">
        <v>12.6554018009319</v>
      </c>
      <c r="K18" s="71">
        <v>295467.43699999998</v>
      </c>
      <c r="L18" s="72">
        <v>15.1434022607774</v>
      </c>
      <c r="M18" s="72">
        <v>-0.122348819778743</v>
      </c>
      <c r="N18" s="71">
        <v>17155637.93</v>
      </c>
      <c r="O18" s="71">
        <v>541320427.39960003</v>
      </c>
      <c r="P18" s="71">
        <v>103068</v>
      </c>
      <c r="Q18" s="71">
        <v>96950</v>
      </c>
      <c r="R18" s="72">
        <v>6.3104693140794099</v>
      </c>
      <c r="S18" s="71">
        <v>19.8807049074397</v>
      </c>
      <c r="T18" s="71">
        <v>19.6847673996906</v>
      </c>
      <c r="U18" s="73">
        <v>0.98556619929436395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494394.36440000002</v>
      </c>
      <c r="E19" s="71">
        <v>765752.41619999998</v>
      </c>
      <c r="F19" s="72">
        <v>64.563213114416598</v>
      </c>
      <c r="G19" s="71">
        <v>500021.24810000003</v>
      </c>
      <c r="H19" s="72">
        <v>-1.1253289177972201</v>
      </c>
      <c r="I19" s="71">
        <v>39821.198700000001</v>
      </c>
      <c r="J19" s="72">
        <v>8.0545413878912697</v>
      </c>
      <c r="K19" s="71">
        <v>44886.6584</v>
      </c>
      <c r="L19" s="72">
        <v>8.9769501937291807</v>
      </c>
      <c r="M19" s="72">
        <v>-0.112850006673698</v>
      </c>
      <c r="N19" s="71">
        <v>5469841.6401000004</v>
      </c>
      <c r="O19" s="71">
        <v>162670866.6433</v>
      </c>
      <c r="P19" s="71">
        <v>11969</v>
      </c>
      <c r="Q19" s="71">
        <v>10863</v>
      </c>
      <c r="R19" s="72">
        <v>10.1813495351192</v>
      </c>
      <c r="S19" s="71">
        <v>41.306238148550399</v>
      </c>
      <c r="T19" s="71">
        <v>44.956348504096503</v>
      </c>
      <c r="U19" s="73">
        <v>-8.8367048638490999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1059770.7153</v>
      </c>
      <c r="E20" s="71">
        <v>1338863.1479</v>
      </c>
      <c r="F20" s="72">
        <v>79.154521278910806</v>
      </c>
      <c r="G20" s="71">
        <v>974122.00159999996</v>
      </c>
      <c r="H20" s="72">
        <v>8.7924011119060701</v>
      </c>
      <c r="I20" s="71">
        <v>91343.315400000007</v>
      </c>
      <c r="J20" s="72">
        <v>8.6191582840768106</v>
      </c>
      <c r="K20" s="71">
        <v>72823.81</v>
      </c>
      <c r="L20" s="72">
        <v>7.4758407961617301</v>
      </c>
      <c r="M20" s="72">
        <v>0.25430563712609899</v>
      </c>
      <c r="N20" s="71">
        <v>10793886.863299999</v>
      </c>
      <c r="O20" s="71">
        <v>264280148.68740001</v>
      </c>
      <c r="P20" s="71">
        <v>50664</v>
      </c>
      <c r="Q20" s="71">
        <v>48014</v>
      </c>
      <c r="R20" s="72">
        <v>5.5192235597950603</v>
      </c>
      <c r="S20" s="71">
        <v>20.917628203458101</v>
      </c>
      <c r="T20" s="71">
        <v>21.815226642229401</v>
      </c>
      <c r="U20" s="73">
        <v>-4.2911100151540396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424253.27510000003</v>
      </c>
      <c r="E21" s="71">
        <v>455126.31280000001</v>
      </c>
      <c r="F21" s="72">
        <v>93.216600132375405</v>
      </c>
      <c r="G21" s="71">
        <v>397163.13020000001</v>
      </c>
      <c r="H21" s="72">
        <v>6.8209113183185499</v>
      </c>
      <c r="I21" s="71">
        <v>44565.316800000001</v>
      </c>
      <c r="J21" s="72">
        <v>10.504413145542699</v>
      </c>
      <c r="K21" s="71">
        <v>31367.092499999999</v>
      </c>
      <c r="L21" s="72">
        <v>7.8977855986290599</v>
      </c>
      <c r="M21" s="72">
        <v>0.42076658204772999</v>
      </c>
      <c r="N21" s="71">
        <v>3627370.7086999998</v>
      </c>
      <c r="O21" s="71">
        <v>98880278.156200007</v>
      </c>
      <c r="P21" s="71">
        <v>37662</v>
      </c>
      <c r="Q21" s="71">
        <v>35916</v>
      </c>
      <c r="R21" s="72">
        <v>4.8613431339792799</v>
      </c>
      <c r="S21" s="71">
        <v>11.2647569194413</v>
      </c>
      <c r="T21" s="71">
        <v>11.8678874095111</v>
      </c>
      <c r="U21" s="73">
        <v>-5.3541367504239403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1602967.101</v>
      </c>
      <c r="E22" s="71">
        <v>1540237.0996000001</v>
      </c>
      <c r="F22" s="72">
        <v>104.072749670573</v>
      </c>
      <c r="G22" s="71">
        <v>1342625.2664000001</v>
      </c>
      <c r="H22" s="72">
        <v>19.390506131175201</v>
      </c>
      <c r="I22" s="71">
        <v>195436.53940000001</v>
      </c>
      <c r="J22" s="72">
        <v>12.192174080059299</v>
      </c>
      <c r="K22" s="71">
        <v>150784.11060000001</v>
      </c>
      <c r="L22" s="72">
        <v>11.2305432031902</v>
      </c>
      <c r="M22" s="72">
        <v>0.29613484220796898</v>
      </c>
      <c r="N22" s="71">
        <v>13665261.258099999</v>
      </c>
      <c r="O22" s="71">
        <v>325938826.68110001</v>
      </c>
      <c r="P22" s="71">
        <v>96320</v>
      </c>
      <c r="Q22" s="71">
        <v>93504</v>
      </c>
      <c r="R22" s="72">
        <v>3.0116358658453199</v>
      </c>
      <c r="S22" s="71">
        <v>16.642100301079701</v>
      </c>
      <c r="T22" s="71">
        <v>16.740810779217998</v>
      </c>
      <c r="U22" s="73">
        <v>-0.59313714226241498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3374536.5255</v>
      </c>
      <c r="E23" s="71">
        <v>4302181.7565000001</v>
      </c>
      <c r="F23" s="72">
        <v>78.437795437199796</v>
      </c>
      <c r="G23" s="71">
        <v>2970538.6938999998</v>
      </c>
      <c r="H23" s="72">
        <v>13.600153818215199</v>
      </c>
      <c r="I23" s="71">
        <v>49726.190399999999</v>
      </c>
      <c r="J23" s="72">
        <v>1.47357096372315</v>
      </c>
      <c r="K23" s="71">
        <v>38363.192499999997</v>
      </c>
      <c r="L23" s="72">
        <v>1.2914557409664</v>
      </c>
      <c r="M23" s="72">
        <v>0.29619531534034899</v>
      </c>
      <c r="N23" s="71">
        <v>30518319.429299999</v>
      </c>
      <c r="O23" s="71">
        <v>697574513.33780003</v>
      </c>
      <c r="P23" s="71">
        <v>97514</v>
      </c>
      <c r="Q23" s="71">
        <v>90816</v>
      </c>
      <c r="R23" s="72">
        <v>7.3753523608174802</v>
      </c>
      <c r="S23" s="71">
        <v>34.605662012634099</v>
      </c>
      <c r="T23" s="71">
        <v>32.059996026030703</v>
      </c>
      <c r="U23" s="73">
        <v>7.3562123610698196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342422.04109999997</v>
      </c>
      <c r="E24" s="71">
        <v>385244.84240000002</v>
      </c>
      <c r="F24" s="72">
        <v>88.884263567755397</v>
      </c>
      <c r="G24" s="71">
        <v>337603.07809999998</v>
      </c>
      <c r="H24" s="72">
        <v>1.4274049357371601</v>
      </c>
      <c r="I24" s="71">
        <v>46699.069000000003</v>
      </c>
      <c r="J24" s="72">
        <v>13.6378688854209</v>
      </c>
      <c r="K24" s="71">
        <v>59528.975299999998</v>
      </c>
      <c r="L24" s="72">
        <v>17.632829544986301</v>
      </c>
      <c r="M24" s="72">
        <v>-0.2155237216052</v>
      </c>
      <c r="N24" s="71">
        <v>2730766.3075999999</v>
      </c>
      <c r="O24" s="71">
        <v>65664010.859700002</v>
      </c>
      <c r="P24" s="71">
        <v>32418</v>
      </c>
      <c r="Q24" s="71">
        <v>30297</v>
      </c>
      <c r="R24" s="72">
        <v>7.0006931379344604</v>
      </c>
      <c r="S24" s="71">
        <v>10.5627133413536</v>
      </c>
      <c r="T24" s="71">
        <v>10.784937884939101</v>
      </c>
      <c r="U24" s="73">
        <v>-2.1038585106301602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322391.42479999998</v>
      </c>
      <c r="E25" s="71">
        <v>371762.53779999999</v>
      </c>
      <c r="F25" s="72">
        <v>86.719718104958602</v>
      </c>
      <c r="G25" s="71">
        <v>315251.06880000001</v>
      </c>
      <c r="H25" s="72">
        <v>2.2649743987164501</v>
      </c>
      <c r="I25" s="71">
        <v>22891.959200000001</v>
      </c>
      <c r="J25" s="72">
        <v>7.1006724866213</v>
      </c>
      <c r="K25" s="71">
        <v>25590.893800000002</v>
      </c>
      <c r="L25" s="72">
        <v>8.1176231685467304</v>
      </c>
      <c r="M25" s="72">
        <v>-0.105464647741221</v>
      </c>
      <c r="N25" s="71">
        <v>2767899.1756000002</v>
      </c>
      <c r="O25" s="71">
        <v>72630364.279300004</v>
      </c>
      <c r="P25" s="71">
        <v>24433</v>
      </c>
      <c r="Q25" s="71">
        <v>23785</v>
      </c>
      <c r="R25" s="72">
        <v>2.7244061383224798</v>
      </c>
      <c r="S25" s="71">
        <v>13.194917726026301</v>
      </c>
      <c r="T25" s="71">
        <v>13.224231326466301</v>
      </c>
      <c r="U25" s="73">
        <v>-0.22215826614943299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716713.53330000001</v>
      </c>
      <c r="E26" s="71">
        <v>714409.20440000005</v>
      </c>
      <c r="F26" s="72">
        <v>100.32255028151999</v>
      </c>
      <c r="G26" s="71">
        <v>531165.75249999994</v>
      </c>
      <c r="H26" s="72">
        <v>34.932180760279699</v>
      </c>
      <c r="I26" s="71">
        <v>133365.61290000001</v>
      </c>
      <c r="J26" s="72">
        <v>18.607938416613699</v>
      </c>
      <c r="K26" s="71">
        <v>116428.3624</v>
      </c>
      <c r="L26" s="72">
        <v>21.919403096305601</v>
      </c>
      <c r="M26" s="72">
        <v>0.145473578352074</v>
      </c>
      <c r="N26" s="71">
        <v>6776775.8250000002</v>
      </c>
      <c r="O26" s="71">
        <v>156206885.28650001</v>
      </c>
      <c r="P26" s="71">
        <v>49600</v>
      </c>
      <c r="Q26" s="71">
        <v>50272</v>
      </c>
      <c r="R26" s="72">
        <v>-1.33672819859961</v>
      </c>
      <c r="S26" s="71">
        <v>14.449869622983901</v>
      </c>
      <c r="T26" s="71">
        <v>15.570258829965001</v>
      </c>
      <c r="U26" s="73">
        <v>-7.7536284839486402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283498.19160000002</v>
      </c>
      <c r="E27" s="71">
        <v>393145.70899999997</v>
      </c>
      <c r="F27" s="72">
        <v>72.110208787755099</v>
      </c>
      <c r="G27" s="71">
        <v>300605.60639999999</v>
      </c>
      <c r="H27" s="72">
        <v>-5.6909832803437599</v>
      </c>
      <c r="I27" s="71">
        <v>77650.217000000004</v>
      </c>
      <c r="J27" s="72">
        <v>27.3900219827716</v>
      </c>
      <c r="K27" s="71">
        <v>97145.447899999999</v>
      </c>
      <c r="L27" s="72">
        <v>32.316578876687203</v>
      </c>
      <c r="M27" s="72">
        <v>-0.200680848371486</v>
      </c>
      <c r="N27" s="71">
        <v>2196865.5164000001</v>
      </c>
      <c r="O27" s="71">
        <v>58016784.078599997</v>
      </c>
      <c r="P27" s="71">
        <v>38489</v>
      </c>
      <c r="Q27" s="71">
        <v>34478</v>
      </c>
      <c r="R27" s="72">
        <v>11.633505423748501</v>
      </c>
      <c r="S27" s="71">
        <v>7.3656938761724096</v>
      </c>
      <c r="T27" s="71">
        <v>7.1675808950635203</v>
      </c>
      <c r="U27" s="73">
        <v>2.6896716648757102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1083844.9428999999</v>
      </c>
      <c r="E28" s="71">
        <v>1212868.9391999999</v>
      </c>
      <c r="F28" s="72">
        <v>89.3620825688633</v>
      </c>
      <c r="G28" s="71">
        <v>1053573.4310999999</v>
      </c>
      <c r="H28" s="72">
        <v>2.8732227774949601</v>
      </c>
      <c r="I28" s="71">
        <v>53564.0409</v>
      </c>
      <c r="J28" s="72">
        <v>4.9420391035530304</v>
      </c>
      <c r="K28" s="71">
        <v>44570.316599999998</v>
      </c>
      <c r="L28" s="72">
        <v>4.2303948907923399</v>
      </c>
      <c r="M28" s="72">
        <v>0.20178731016687501</v>
      </c>
      <c r="N28" s="71">
        <v>9500069.7979000006</v>
      </c>
      <c r="O28" s="71">
        <v>207567016.99599999</v>
      </c>
      <c r="P28" s="71">
        <v>48936</v>
      </c>
      <c r="Q28" s="71">
        <v>47783</v>
      </c>
      <c r="R28" s="72">
        <v>2.4129920683088102</v>
      </c>
      <c r="S28" s="71">
        <v>22.1482128269577</v>
      </c>
      <c r="T28" s="71">
        <v>22.5941884582383</v>
      </c>
      <c r="U28" s="73">
        <v>-2.0135964683245402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683602.74439999997</v>
      </c>
      <c r="E29" s="71">
        <v>926291.04940000002</v>
      </c>
      <c r="F29" s="72">
        <v>73.799994595953393</v>
      </c>
      <c r="G29" s="71">
        <v>655622.88560000004</v>
      </c>
      <c r="H29" s="72">
        <v>4.2676757347166303</v>
      </c>
      <c r="I29" s="71">
        <v>105006.5917</v>
      </c>
      <c r="J29" s="72">
        <v>15.360762161972399</v>
      </c>
      <c r="K29" s="71">
        <v>94122.825899999996</v>
      </c>
      <c r="L29" s="72">
        <v>14.356244720448201</v>
      </c>
      <c r="M29" s="72">
        <v>0.11563364886179001</v>
      </c>
      <c r="N29" s="71">
        <v>6229340.0483999997</v>
      </c>
      <c r="O29" s="71">
        <v>154070873.78920001</v>
      </c>
      <c r="P29" s="71">
        <v>104477</v>
      </c>
      <c r="Q29" s="71">
        <v>103466</v>
      </c>
      <c r="R29" s="72">
        <v>0.97713258461718</v>
      </c>
      <c r="S29" s="71">
        <v>6.5430931630885301</v>
      </c>
      <c r="T29" s="71">
        <v>6.77650269170549</v>
      </c>
      <c r="U29" s="73">
        <v>-3.5672658603378999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1467231.7071</v>
      </c>
      <c r="E30" s="71">
        <v>1559853.5874000001</v>
      </c>
      <c r="F30" s="72">
        <v>94.062142687738799</v>
      </c>
      <c r="G30" s="71">
        <v>1331951.8012000001</v>
      </c>
      <c r="H30" s="72">
        <v>10.156516608042599</v>
      </c>
      <c r="I30" s="71">
        <v>156586.11780000001</v>
      </c>
      <c r="J30" s="72">
        <v>10.672214691263299</v>
      </c>
      <c r="K30" s="71">
        <v>88371.900800000003</v>
      </c>
      <c r="L30" s="72">
        <v>6.6347671680298603</v>
      </c>
      <c r="M30" s="72">
        <v>0.771899397687279</v>
      </c>
      <c r="N30" s="71">
        <v>13204148.5385</v>
      </c>
      <c r="O30" s="71">
        <v>287078528.99680001</v>
      </c>
      <c r="P30" s="71">
        <v>89365</v>
      </c>
      <c r="Q30" s="71">
        <v>87788</v>
      </c>
      <c r="R30" s="72">
        <v>1.79637308060328</v>
      </c>
      <c r="S30" s="71">
        <v>16.418415566497</v>
      </c>
      <c r="T30" s="71">
        <v>16.755930875518299</v>
      </c>
      <c r="U30" s="73">
        <v>-2.0557118173453199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947882.42150000005</v>
      </c>
      <c r="E31" s="71">
        <v>1183997.6751000001</v>
      </c>
      <c r="F31" s="72">
        <v>80.057794152335802</v>
      </c>
      <c r="G31" s="71">
        <v>1123014.5903</v>
      </c>
      <c r="H31" s="72">
        <v>-15.594825776325401</v>
      </c>
      <c r="I31" s="71">
        <v>28765.1914</v>
      </c>
      <c r="J31" s="72">
        <v>3.0346792753556699</v>
      </c>
      <c r="K31" s="71">
        <v>-5719.8217999999997</v>
      </c>
      <c r="L31" s="72">
        <v>-0.50932746995495604</v>
      </c>
      <c r="M31" s="72">
        <v>-6.02903628920747</v>
      </c>
      <c r="N31" s="71">
        <v>10731643.988</v>
      </c>
      <c r="O31" s="71">
        <v>272750425.77450001</v>
      </c>
      <c r="P31" s="71">
        <v>35147</v>
      </c>
      <c r="Q31" s="71">
        <v>32875</v>
      </c>
      <c r="R31" s="72">
        <v>6.9110266159695799</v>
      </c>
      <c r="S31" s="71">
        <v>26.969084744074902</v>
      </c>
      <c r="T31" s="71">
        <v>27.892136587072201</v>
      </c>
      <c r="U31" s="73">
        <v>-3.4226294728083002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133545.15539999999</v>
      </c>
      <c r="E32" s="71">
        <v>166401.85089999999</v>
      </c>
      <c r="F32" s="72">
        <v>80.254609355430006</v>
      </c>
      <c r="G32" s="71">
        <v>143650.47070000001</v>
      </c>
      <c r="H32" s="72">
        <v>-7.0346551951813296</v>
      </c>
      <c r="I32" s="71">
        <v>33274.076300000001</v>
      </c>
      <c r="J32" s="72">
        <v>24.915974076585599</v>
      </c>
      <c r="K32" s="71">
        <v>38224.330999999998</v>
      </c>
      <c r="L32" s="72">
        <v>26.609262617612799</v>
      </c>
      <c r="M32" s="72">
        <v>-0.129505332611315</v>
      </c>
      <c r="N32" s="71">
        <v>1092226.1909</v>
      </c>
      <c r="O32" s="71">
        <v>29515032.787799999</v>
      </c>
      <c r="P32" s="71">
        <v>28566</v>
      </c>
      <c r="Q32" s="71">
        <v>27855</v>
      </c>
      <c r="R32" s="72">
        <v>2.5525040387722102</v>
      </c>
      <c r="S32" s="71">
        <v>4.6749686830497801</v>
      </c>
      <c r="T32" s="71">
        <v>4.5567678406031202</v>
      </c>
      <c r="U32" s="73">
        <v>2.5283772033644398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8.3186</v>
      </c>
      <c r="O33" s="71">
        <v>181.31399999999999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221916.4865</v>
      </c>
      <c r="E35" s="71">
        <v>223866.8916</v>
      </c>
      <c r="F35" s="72">
        <v>99.128765720531405</v>
      </c>
      <c r="G35" s="71">
        <v>190630.6844</v>
      </c>
      <c r="H35" s="72">
        <v>16.4117346577601</v>
      </c>
      <c r="I35" s="71">
        <v>21041.299900000002</v>
      </c>
      <c r="J35" s="72">
        <v>9.4816298833209895</v>
      </c>
      <c r="K35" s="71">
        <v>20027.075499999999</v>
      </c>
      <c r="L35" s="72">
        <v>10.505693541957401</v>
      </c>
      <c r="M35" s="72">
        <v>5.0642661231291998E-2</v>
      </c>
      <c r="N35" s="71">
        <v>1777470.1285000001</v>
      </c>
      <c r="O35" s="71">
        <v>42142742.756300002</v>
      </c>
      <c r="P35" s="71">
        <v>16479</v>
      </c>
      <c r="Q35" s="71">
        <v>16429</v>
      </c>
      <c r="R35" s="72">
        <v>0.30433988678555401</v>
      </c>
      <c r="S35" s="71">
        <v>13.466623369136499</v>
      </c>
      <c r="T35" s="71">
        <v>13.606864008764999</v>
      </c>
      <c r="U35" s="73">
        <v>-1.0413942365829101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90664.17</v>
      </c>
      <c r="E36" s="74"/>
      <c r="F36" s="74"/>
      <c r="G36" s="74"/>
      <c r="H36" s="74"/>
      <c r="I36" s="71">
        <v>4005.3</v>
      </c>
      <c r="J36" s="72">
        <v>4.4177319441627301</v>
      </c>
      <c r="K36" s="74"/>
      <c r="L36" s="74"/>
      <c r="M36" s="74"/>
      <c r="N36" s="71">
        <v>644277.32999999996</v>
      </c>
      <c r="O36" s="71">
        <v>14337996.970000001</v>
      </c>
      <c r="P36" s="71">
        <v>79</v>
      </c>
      <c r="Q36" s="71">
        <v>50</v>
      </c>
      <c r="R36" s="72">
        <v>58</v>
      </c>
      <c r="S36" s="71">
        <v>1147.64772151899</v>
      </c>
      <c r="T36" s="71">
        <v>1031.1289999999999</v>
      </c>
      <c r="U36" s="73">
        <v>10.1528299437363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208775.27</v>
      </c>
      <c r="E37" s="71">
        <v>265191.63780000003</v>
      </c>
      <c r="F37" s="72">
        <v>78.726189005044105</v>
      </c>
      <c r="G37" s="71">
        <v>361490.68</v>
      </c>
      <c r="H37" s="72">
        <v>-42.246015858555502</v>
      </c>
      <c r="I37" s="71">
        <v>-16330.02</v>
      </c>
      <c r="J37" s="72">
        <v>-7.8218172104387698</v>
      </c>
      <c r="K37" s="71">
        <v>-28944.42</v>
      </c>
      <c r="L37" s="72">
        <v>-8.0069616179316192</v>
      </c>
      <c r="M37" s="72">
        <v>-0.43581457151326602</v>
      </c>
      <c r="N37" s="71">
        <v>2509449.62</v>
      </c>
      <c r="O37" s="71">
        <v>107110663.12</v>
      </c>
      <c r="P37" s="71">
        <v>86</v>
      </c>
      <c r="Q37" s="71">
        <v>98</v>
      </c>
      <c r="R37" s="72">
        <v>-12.244897959183699</v>
      </c>
      <c r="S37" s="71">
        <v>2427.61941860465</v>
      </c>
      <c r="T37" s="71">
        <v>1986.1422448979599</v>
      </c>
      <c r="U37" s="73">
        <v>18.185600688613899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218064.12</v>
      </c>
      <c r="E38" s="71">
        <v>212399.2162</v>
      </c>
      <c r="F38" s="72">
        <v>102.66710202671599</v>
      </c>
      <c r="G38" s="71">
        <v>193816.59</v>
      </c>
      <c r="H38" s="72">
        <v>12.5105544370582</v>
      </c>
      <c r="I38" s="71">
        <v>-18308.57</v>
      </c>
      <c r="J38" s="72">
        <v>-8.3959571157327506</v>
      </c>
      <c r="K38" s="71">
        <v>-2330.59</v>
      </c>
      <c r="L38" s="72">
        <v>-1.2024718833408401</v>
      </c>
      <c r="M38" s="72">
        <v>6.85576613647188</v>
      </c>
      <c r="N38" s="71">
        <v>3341219.13</v>
      </c>
      <c r="O38" s="71">
        <v>113637962.20999999</v>
      </c>
      <c r="P38" s="71">
        <v>86</v>
      </c>
      <c r="Q38" s="71">
        <v>120</v>
      </c>
      <c r="R38" s="72">
        <v>-28.3333333333333</v>
      </c>
      <c r="S38" s="71">
        <v>2535.6293023255798</v>
      </c>
      <c r="T38" s="71">
        <v>2559.6087499999999</v>
      </c>
      <c r="U38" s="73">
        <v>-0.94570005372732002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257260.04</v>
      </c>
      <c r="E39" s="71">
        <v>153526.05530000001</v>
      </c>
      <c r="F39" s="72">
        <v>167.56767409759701</v>
      </c>
      <c r="G39" s="71">
        <v>253471.88</v>
      </c>
      <c r="H39" s="72">
        <v>1.4945089766959601</v>
      </c>
      <c r="I39" s="71">
        <v>-44562.5</v>
      </c>
      <c r="J39" s="72">
        <v>-17.321967298147001</v>
      </c>
      <c r="K39" s="71">
        <v>-33746.31</v>
      </c>
      <c r="L39" s="72">
        <v>-13.313630687553999</v>
      </c>
      <c r="M39" s="72">
        <v>0.32051474664933699</v>
      </c>
      <c r="N39" s="71">
        <v>2430440.3199999998</v>
      </c>
      <c r="O39" s="71">
        <v>74105645.640000001</v>
      </c>
      <c r="P39" s="71">
        <v>146</v>
      </c>
      <c r="Q39" s="71">
        <v>150</v>
      </c>
      <c r="R39" s="72">
        <v>-2.6666666666666599</v>
      </c>
      <c r="S39" s="71">
        <v>1762.05506849315</v>
      </c>
      <c r="T39" s="71">
        <v>1744.18333333333</v>
      </c>
      <c r="U39" s="73">
        <v>1.0142552000432401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1">
        <v>1.97</v>
      </c>
      <c r="E40" s="74"/>
      <c r="F40" s="74"/>
      <c r="G40" s="71">
        <v>0.16</v>
      </c>
      <c r="H40" s="72">
        <v>1131.25</v>
      </c>
      <c r="I40" s="71">
        <v>1.97</v>
      </c>
      <c r="J40" s="72">
        <v>100</v>
      </c>
      <c r="K40" s="71">
        <v>0</v>
      </c>
      <c r="L40" s="72">
        <v>0</v>
      </c>
      <c r="M40" s="74"/>
      <c r="N40" s="71">
        <v>91.3</v>
      </c>
      <c r="O40" s="71">
        <v>3967.72</v>
      </c>
      <c r="P40" s="71">
        <v>5</v>
      </c>
      <c r="Q40" s="71">
        <v>1</v>
      </c>
      <c r="R40" s="72">
        <v>400</v>
      </c>
      <c r="S40" s="71">
        <v>0.39400000000000002</v>
      </c>
      <c r="T40" s="71">
        <v>0.85</v>
      </c>
      <c r="U40" s="73">
        <v>-115.73604060913701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156651.28210000001</v>
      </c>
      <c r="E41" s="71">
        <v>135403.25589999999</v>
      </c>
      <c r="F41" s="72">
        <v>115.69240418834001</v>
      </c>
      <c r="G41" s="71">
        <v>227053.8462</v>
      </c>
      <c r="H41" s="72">
        <v>-31.006990314529201</v>
      </c>
      <c r="I41" s="71">
        <v>8646.3721999999998</v>
      </c>
      <c r="J41" s="72">
        <v>5.5195029903939696</v>
      </c>
      <c r="K41" s="71">
        <v>11924.720300000001</v>
      </c>
      <c r="L41" s="72">
        <v>5.2519349482836502</v>
      </c>
      <c r="M41" s="72">
        <v>-0.27492033502873903</v>
      </c>
      <c r="N41" s="71">
        <v>1318828.7106000001</v>
      </c>
      <c r="O41" s="71">
        <v>46164624.390900001</v>
      </c>
      <c r="P41" s="71">
        <v>243</v>
      </c>
      <c r="Q41" s="71">
        <v>232</v>
      </c>
      <c r="R41" s="72">
        <v>4.7413793103448203</v>
      </c>
      <c r="S41" s="71">
        <v>644.65548189300398</v>
      </c>
      <c r="T41" s="71">
        <v>718.49211508620704</v>
      </c>
      <c r="U41" s="73">
        <v>-11.453657847814201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377413.77159999998</v>
      </c>
      <c r="E42" s="71">
        <v>422201.35100000002</v>
      </c>
      <c r="F42" s="72">
        <v>89.391891026895394</v>
      </c>
      <c r="G42" s="71">
        <v>455362.92810000002</v>
      </c>
      <c r="H42" s="72">
        <v>-17.118028651397399</v>
      </c>
      <c r="I42" s="71">
        <v>21143.489099999999</v>
      </c>
      <c r="J42" s="72">
        <v>5.6022039180935899</v>
      </c>
      <c r="K42" s="71">
        <v>25250.117900000001</v>
      </c>
      <c r="L42" s="72">
        <v>5.5450534819239703</v>
      </c>
      <c r="M42" s="72">
        <v>-0.16263800494967201</v>
      </c>
      <c r="N42" s="71">
        <v>3587641.2571</v>
      </c>
      <c r="O42" s="71">
        <v>117824189.9733</v>
      </c>
      <c r="P42" s="71">
        <v>1893</v>
      </c>
      <c r="Q42" s="71">
        <v>1974</v>
      </c>
      <c r="R42" s="72">
        <v>-4.1033434650456</v>
      </c>
      <c r="S42" s="71">
        <v>199.37336059165301</v>
      </c>
      <c r="T42" s="71">
        <v>190.373778672746</v>
      </c>
      <c r="U42" s="73">
        <v>4.5139340041221701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97267.57</v>
      </c>
      <c r="E43" s="71">
        <v>114109.8392</v>
      </c>
      <c r="F43" s="72">
        <v>85.240300645345201</v>
      </c>
      <c r="G43" s="71">
        <v>122616.25</v>
      </c>
      <c r="H43" s="72">
        <v>-20.6731815725893</v>
      </c>
      <c r="I43" s="71">
        <v>-5721.5</v>
      </c>
      <c r="J43" s="72">
        <v>-5.8822277558697103</v>
      </c>
      <c r="K43" s="71">
        <v>-9795.7900000000009</v>
      </c>
      <c r="L43" s="72">
        <v>-7.9889818845381404</v>
      </c>
      <c r="M43" s="72">
        <v>-0.41592255448514098</v>
      </c>
      <c r="N43" s="71">
        <v>954426.53</v>
      </c>
      <c r="O43" s="71">
        <v>47886270.359999999</v>
      </c>
      <c r="P43" s="71">
        <v>63</v>
      </c>
      <c r="Q43" s="71">
        <v>67</v>
      </c>
      <c r="R43" s="72">
        <v>-5.9701492537313401</v>
      </c>
      <c r="S43" s="71">
        <v>1543.92968253968</v>
      </c>
      <c r="T43" s="71">
        <v>1578.9517910447801</v>
      </c>
      <c r="U43" s="73">
        <v>-2.2683745834514899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72888.92</v>
      </c>
      <c r="E44" s="71">
        <v>23219.8505</v>
      </c>
      <c r="F44" s="72">
        <v>313.90779195585299</v>
      </c>
      <c r="G44" s="71">
        <v>72449.59</v>
      </c>
      <c r="H44" s="72">
        <v>0.60639404584621504</v>
      </c>
      <c r="I44" s="71">
        <v>9988.9500000000007</v>
      </c>
      <c r="J44" s="72">
        <v>13.7043462847302</v>
      </c>
      <c r="K44" s="71">
        <v>9176.9500000000007</v>
      </c>
      <c r="L44" s="72">
        <v>12.6666693351888</v>
      </c>
      <c r="M44" s="72">
        <v>8.8482556840780005E-2</v>
      </c>
      <c r="N44" s="71">
        <v>773177.25</v>
      </c>
      <c r="O44" s="71">
        <v>19090998.34</v>
      </c>
      <c r="P44" s="71">
        <v>59</v>
      </c>
      <c r="Q44" s="71">
        <v>72</v>
      </c>
      <c r="R44" s="72">
        <v>-18.0555555555556</v>
      </c>
      <c r="S44" s="71">
        <v>1235.4054237288101</v>
      </c>
      <c r="T44" s="71">
        <v>1273.13791666667</v>
      </c>
      <c r="U44" s="73">
        <v>-3.0542599387305098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22669.089899999999</v>
      </c>
      <c r="E45" s="77"/>
      <c r="F45" s="77"/>
      <c r="G45" s="76">
        <v>6205.558</v>
      </c>
      <c r="H45" s="78">
        <v>265.30300578932599</v>
      </c>
      <c r="I45" s="76">
        <v>2005.7384999999999</v>
      </c>
      <c r="J45" s="78">
        <v>8.8479004179166498</v>
      </c>
      <c r="K45" s="76">
        <v>812.18230000000005</v>
      </c>
      <c r="L45" s="78">
        <v>13.087981773758299</v>
      </c>
      <c r="M45" s="78">
        <v>1.46956686940851</v>
      </c>
      <c r="N45" s="76">
        <v>140211.12460000001</v>
      </c>
      <c r="O45" s="76">
        <v>6004677.6446000002</v>
      </c>
      <c r="P45" s="76">
        <v>26</v>
      </c>
      <c r="Q45" s="76">
        <v>21</v>
      </c>
      <c r="R45" s="78">
        <v>23.8095238095238</v>
      </c>
      <c r="S45" s="76">
        <v>871.88807307692298</v>
      </c>
      <c r="T45" s="76">
        <v>1166.34642380952</v>
      </c>
      <c r="U45" s="79">
        <v>-33.7724944089953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28:C28"/>
    <mergeCell ref="B29:C29"/>
    <mergeCell ref="B30:C30"/>
    <mergeCell ref="B19:C19"/>
    <mergeCell ref="B20:C2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87537</v>
      </c>
      <c r="D2" s="32">
        <v>693745.54791709397</v>
      </c>
      <c r="E2" s="32">
        <v>562666.82478547003</v>
      </c>
      <c r="F2" s="32">
        <v>131078.72313162399</v>
      </c>
      <c r="G2" s="32">
        <v>562666.82478547003</v>
      </c>
      <c r="H2" s="32">
        <v>0.188943516142447</v>
      </c>
    </row>
    <row r="3" spans="1:8" ht="14.25" x14ac:dyDescent="0.2">
      <c r="A3" s="32">
        <v>2</v>
      </c>
      <c r="B3" s="33">
        <v>13</v>
      </c>
      <c r="C3" s="32">
        <v>15428</v>
      </c>
      <c r="D3" s="32">
        <v>120825.248288912</v>
      </c>
      <c r="E3" s="32">
        <v>95898.1033432494</v>
      </c>
      <c r="F3" s="32">
        <v>24927.144945662199</v>
      </c>
      <c r="G3" s="32">
        <v>95898.1033432494</v>
      </c>
      <c r="H3" s="32">
        <v>0.206307417519703</v>
      </c>
    </row>
    <row r="4" spans="1:8" ht="14.25" x14ac:dyDescent="0.2">
      <c r="A4" s="32">
        <v>3</v>
      </c>
      <c r="B4" s="33">
        <v>14</v>
      </c>
      <c r="C4" s="32">
        <v>138785</v>
      </c>
      <c r="D4" s="32">
        <v>200516.32970598299</v>
      </c>
      <c r="E4" s="32">
        <v>152205.298129915</v>
      </c>
      <c r="F4" s="32">
        <v>48311.031576068403</v>
      </c>
      <c r="G4" s="32">
        <v>152205.298129915</v>
      </c>
      <c r="H4" s="32">
        <v>0.24093315315968</v>
      </c>
    </row>
    <row r="5" spans="1:8" ht="14.25" x14ac:dyDescent="0.2">
      <c r="A5" s="32">
        <v>4</v>
      </c>
      <c r="B5" s="33">
        <v>15</v>
      </c>
      <c r="C5" s="32">
        <v>4696</v>
      </c>
      <c r="D5" s="32">
        <v>51854.071542735001</v>
      </c>
      <c r="E5" s="32">
        <v>42892.684937606798</v>
      </c>
      <c r="F5" s="32">
        <v>8961.3866051282093</v>
      </c>
      <c r="G5" s="32">
        <v>42892.684937606798</v>
      </c>
      <c r="H5" s="32">
        <v>0.17281934356384701</v>
      </c>
    </row>
    <row r="6" spans="1:8" ht="14.25" x14ac:dyDescent="0.2">
      <c r="A6" s="32">
        <v>5</v>
      </c>
      <c r="B6" s="33">
        <v>16</v>
      </c>
      <c r="C6" s="32">
        <v>2619</v>
      </c>
      <c r="D6" s="32">
        <v>128307.921702564</v>
      </c>
      <c r="E6" s="32">
        <v>114253.67667948701</v>
      </c>
      <c r="F6" s="32">
        <v>14054.245023076901</v>
      </c>
      <c r="G6" s="32">
        <v>114253.67667948701</v>
      </c>
      <c r="H6" s="32">
        <v>0.109535286961133</v>
      </c>
    </row>
    <row r="7" spans="1:8" ht="14.25" x14ac:dyDescent="0.2">
      <c r="A7" s="32">
        <v>6</v>
      </c>
      <c r="B7" s="33">
        <v>17</v>
      </c>
      <c r="C7" s="32">
        <v>25239</v>
      </c>
      <c r="D7" s="32">
        <v>287290.50403076899</v>
      </c>
      <c r="E7" s="32">
        <v>221574.340249573</v>
      </c>
      <c r="F7" s="32">
        <v>65716.163781196607</v>
      </c>
      <c r="G7" s="32">
        <v>221574.340249573</v>
      </c>
      <c r="H7" s="32">
        <v>0.22874464299787001</v>
      </c>
    </row>
    <row r="8" spans="1:8" ht="14.25" x14ac:dyDescent="0.2">
      <c r="A8" s="32">
        <v>7</v>
      </c>
      <c r="B8" s="33">
        <v>18</v>
      </c>
      <c r="C8" s="32">
        <v>73699</v>
      </c>
      <c r="D8" s="32">
        <v>162406.891173504</v>
      </c>
      <c r="E8" s="32">
        <v>201894.38946923101</v>
      </c>
      <c r="F8" s="32">
        <v>-39487.498295726502</v>
      </c>
      <c r="G8" s="32">
        <v>201894.38946923101</v>
      </c>
      <c r="H8" s="32">
        <v>-0.243139302836237</v>
      </c>
    </row>
    <row r="9" spans="1:8" ht="14.25" x14ac:dyDescent="0.2">
      <c r="A9" s="32">
        <v>8</v>
      </c>
      <c r="B9" s="33">
        <v>19</v>
      </c>
      <c r="C9" s="32">
        <v>22042</v>
      </c>
      <c r="D9" s="32">
        <v>110856.78115470101</v>
      </c>
      <c r="E9" s="32">
        <v>92698.904117094004</v>
      </c>
      <c r="F9" s="32">
        <v>18157.877037606799</v>
      </c>
      <c r="G9" s="32">
        <v>92698.904117094004</v>
      </c>
      <c r="H9" s="32">
        <v>0.16379581698540799</v>
      </c>
    </row>
    <row r="10" spans="1:8" ht="14.25" x14ac:dyDescent="0.2">
      <c r="A10" s="32">
        <v>9</v>
      </c>
      <c r="B10" s="33">
        <v>21</v>
      </c>
      <c r="C10" s="32">
        <v>272073</v>
      </c>
      <c r="D10" s="32">
        <v>1076596.5747470099</v>
      </c>
      <c r="E10" s="32">
        <v>1016772.72282564</v>
      </c>
      <c r="F10" s="32">
        <v>59823.851921367503</v>
      </c>
      <c r="G10" s="32">
        <v>1016772.72282564</v>
      </c>
      <c r="H10" s="35">
        <v>5.5567566649025998E-2</v>
      </c>
    </row>
    <row r="11" spans="1:8" ht="14.25" x14ac:dyDescent="0.2">
      <c r="A11" s="32">
        <v>10</v>
      </c>
      <c r="B11" s="33">
        <v>22</v>
      </c>
      <c r="C11" s="32">
        <v>38643</v>
      </c>
      <c r="D11" s="32">
        <v>502834.88641282101</v>
      </c>
      <c r="E11" s="32">
        <v>440988.12769145297</v>
      </c>
      <c r="F11" s="32">
        <v>61846.7587213675</v>
      </c>
      <c r="G11" s="32">
        <v>440988.12769145297</v>
      </c>
      <c r="H11" s="32">
        <v>0.122996157173137</v>
      </c>
    </row>
    <row r="12" spans="1:8" ht="14.25" x14ac:dyDescent="0.2">
      <c r="A12" s="32">
        <v>11</v>
      </c>
      <c r="B12" s="33">
        <v>23</v>
      </c>
      <c r="C12" s="32">
        <v>325133.799</v>
      </c>
      <c r="D12" s="32">
        <v>2049064.6340507199</v>
      </c>
      <c r="E12" s="32">
        <v>1789747.1456673001</v>
      </c>
      <c r="F12" s="32">
        <v>259317.48838341999</v>
      </c>
      <c r="G12" s="32">
        <v>1789747.1456673001</v>
      </c>
      <c r="H12" s="32">
        <v>0.12655407939513599</v>
      </c>
    </row>
    <row r="13" spans="1:8" ht="14.25" x14ac:dyDescent="0.2">
      <c r="A13" s="32">
        <v>12</v>
      </c>
      <c r="B13" s="33">
        <v>24</v>
      </c>
      <c r="C13" s="32">
        <v>24248.263999999999</v>
      </c>
      <c r="D13" s="32">
        <v>494394.40628461499</v>
      </c>
      <c r="E13" s="32">
        <v>454573.16612307698</v>
      </c>
      <c r="F13" s="32">
        <v>39821.240161538502</v>
      </c>
      <c r="G13" s="32">
        <v>454573.16612307698</v>
      </c>
      <c r="H13" s="32">
        <v>8.0545490918467202E-2</v>
      </c>
    </row>
    <row r="14" spans="1:8" ht="14.25" x14ac:dyDescent="0.2">
      <c r="A14" s="32">
        <v>13</v>
      </c>
      <c r="B14" s="33">
        <v>25</v>
      </c>
      <c r="C14" s="32">
        <v>107964</v>
      </c>
      <c r="D14" s="32">
        <v>1059770.5930000001</v>
      </c>
      <c r="E14" s="32">
        <v>968427.39989999996</v>
      </c>
      <c r="F14" s="32">
        <v>91343.193100000004</v>
      </c>
      <c r="G14" s="32">
        <v>968427.39989999996</v>
      </c>
      <c r="H14" s="32">
        <v>8.6191477385143905E-2</v>
      </c>
    </row>
    <row r="15" spans="1:8" ht="14.25" x14ac:dyDescent="0.2">
      <c r="A15" s="32">
        <v>14</v>
      </c>
      <c r="B15" s="33">
        <v>26</v>
      </c>
      <c r="C15" s="32">
        <v>85156</v>
      </c>
      <c r="D15" s="32">
        <v>424253.24598724802</v>
      </c>
      <c r="E15" s="32">
        <v>379687.95824043598</v>
      </c>
      <c r="F15" s="32">
        <v>44565.287746811897</v>
      </c>
      <c r="G15" s="32">
        <v>379687.95824043598</v>
      </c>
      <c r="H15" s="32">
        <v>0.10504407018291</v>
      </c>
    </row>
    <row r="16" spans="1:8" ht="14.25" x14ac:dyDescent="0.2">
      <c r="A16" s="32">
        <v>15</v>
      </c>
      <c r="B16" s="33">
        <v>27</v>
      </c>
      <c r="C16" s="32">
        <v>231782.432</v>
      </c>
      <c r="D16" s="32">
        <v>1602968.79676667</v>
      </c>
      <c r="E16" s="32">
        <v>1407530.5637000001</v>
      </c>
      <c r="F16" s="32">
        <v>195438.23306666699</v>
      </c>
      <c r="G16" s="32">
        <v>1407530.5637000001</v>
      </c>
      <c r="H16" s="32">
        <v>0.121922668401832</v>
      </c>
    </row>
    <row r="17" spans="1:8" ht="14.25" x14ac:dyDescent="0.2">
      <c r="A17" s="32">
        <v>16</v>
      </c>
      <c r="B17" s="33">
        <v>29</v>
      </c>
      <c r="C17" s="32">
        <v>238523</v>
      </c>
      <c r="D17" s="32">
        <v>3374537.6882444401</v>
      </c>
      <c r="E17" s="32">
        <v>3324810.3722564098</v>
      </c>
      <c r="F17" s="32">
        <v>49727.315988034199</v>
      </c>
      <c r="G17" s="32">
        <v>3324810.3722564098</v>
      </c>
      <c r="H17" s="32">
        <v>1.47360381130916E-2</v>
      </c>
    </row>
    <row r="18" spans="1:8" ht="14.25" x14ac:dyDescent="0.2">
      <c r="A18" s="32">
        <v>17</v>
      </c>
      <c r="B18" s="33">
        <v>31</v>
      </c>
      <c r="C18" s="32">
        <v>36163.707999999999</v>
      </c>
      <c r="D18" s="32">
        <v>342422.18434209202</v>
      </c>
      <c r="E18" s="32">
        <v>295722.97024771199</v>
      </c>
      <c r="F18" s="32">
        <v>46699.214094380397</v>
      </c>
      <c r="G18" s="32">
        <v>295722.97024771199</v>
      </c>
      <c r="H18" s="32">
        <v>0.13637905553375601</v>
      </c>
    </row>
    <row r="19" spans="1:8" ht="14.25" x14ac:dyDescent="0.2">
      <c r="A19" s="32">
        <v>18</v>
      </c>
      <c r="B19" s="33">
        <v>32</v>
      </c>
      <c r="C19" s="32">
        <v>22552.149000000001</v>
      </c>
      <c r="D19" s="32">
        <v>322391.40863848402</v>
      </c>
      <c r="E19" s="32">
        <v>299499.46523748001</v>
      </c>
      <c r="F19" s="32">
        <v>22891.943401004599</v>
      </c>
      <c r="G19" s="32">
        <v>299499.46523748001</v>
      </c>
      <c r="H19" s="32">
        <v>7.1006679420153596E-2</v>
      </c>
    </row>
    <row r="20" spans="1:8" ht="14.25" x14ac:dyDescent="0.2">
      <c r="A20" s="32">
        <v>19</v>
      </c>
      <c r="B20" s="33">
        <v>33</v>
      </c>
      <c r="C20" s="32">
        <v>57367.688000000002</v>
      </c>
      <c r="D20" s="32">
        <v>716713.51661345595</v>
      </c>
      <c r="E20" s="32">
        <v>583347.88190260495</v>
      </c>
      <c r="F20" s="32">
        <v>133365.63471085101</v>
      </c>
      <c r="G20" s="32">
        <v>583347.88190260495</v>
      </c>
      <c r="H20" s="32">
        <v>0.186079418930199</v>
      </c>
    </row>
    <row r="21" spans="1:8" ht="14.25" x14ac:dyDescent="0.2">
      <c r="A21" s="32">
        <v>20</v>
      </c>
      <c r="B21" s="33">
        <v>34</v>
      </c>
      <c r="C21" s="32">
        <v>61017.423000000003</v>
      </c>
      <c r="D21" s="32">
        <v>283498.14347098599</v>
      </c>
      <c r="E21" s="32">
        <v>205847.97228587099</v>
      </c>
      <c r="F21" s="32">
        <v>77650.171185115003</v>
      </c>
      <c r="G21" s="32">
        <v>205847.97228587099</v>
      </c>
      <c r="H21" s="32">
        <v>0.273900104721716</v>
      </c>
    </row>
    <row r="22" spans="1:8" ht="14.25" x14ac:dyDescent="0.2">
      <c r="A22" s="32">
        <v>21</v>
      </c>
      <c r="B22" s="33">
        <v>35</v>
      </c>
      <c r="C22" s="32">
        <v>37256.374000000003</v>
      </c>
      <c r="D22" s="32">
        <v>1083844.9419752201</v>
      </c>
      <c r="E22" s="32">
        <v>1030280.90487257</v>
      </c>
      <c r="F22" s="32">
        <v>53564.037102654896</v>
      </c>
      <c r="G22" s="32">
        <v>1030280.90487257</v>
      </c>
      <c r="H22" s="32">
        <v>4.9420387574110602E-2</v>
      </c>
    </row>
    <row r="23" spans="1:8" ht="14.25" x14ac:dyDescent="0.2">
      <c r="A23" s="32">
        <v>22</v>
      </c>
      <c r="B23" s="33">
        <v>36</v>
      </c>
      <c r="C23" s="32">
        <v>138844.33100000001</v>
      </c>
      <c r="D23" s="32">
        <v>683602.742630088</v>
      </c>
      <c r="E23" s="32">
        <v>578596.19900682103</v>
      </c>
      <c r="F23" s="32">
        <v>105006.54362326799</v>
      </c>
      <c r="G23" s="32">
        <v>578596.19900682103</v>
      </c>
      <c r="H23" s="32">
        <v>0.15360755168896201</v>
      </c>
    </row>
    <row r="24" spans="1:8" ht="14.25" x14ac:dyDescent="0.2">
      <c r="A24" s="32">
        <v>23</v>
      </c>
      <c r="B24" s="33">
        <v>37</v>
      </c>
      <c r="C24" s="32">
        <v>183529.334</v>
      </c>
      <c r="D24" s="32">
        <v>1467231.7252708001</v>
      </c>
      <c r="E24" s="32">
        <v>1310645.59090758</v>
      </c>
      <c r="F24" s="32">
        <v>156586.13436321999</v>
      </c>
      <c r="G24" s="32">
        <v>1310645.59090758</v>
      </c>
      <c r="H24" s="32">
        <v>0.10672215687969799</v>
      </c>
    </row>
    <row r="25" spans="1:8" ht="14.25" x14ac:dyDescent="0.2">
      <c r="A25" s="32">
        <v>24</v>
      </c>
      <c r="B25" s="33">
        <v>38</v>
      </c>
      <c r="C25" s="32">
        <v>190647.21599999999</v>
      </c>
      <c r="D25" s="32">
        <v>947882.31273451296</v>
      </c>
      <c r="E25" s="32">
        <v>919117.20347433595</v>
      </c>
      <c r="F25" s="32">
        <v>28765.109260177</v>
      </c>
      <c r="G25" s="32">
        <v>919117.20347433595</v>
      </c>
      <c r="H25" s="32">
        <v>3.0346709579582201E-2</v>
      </c>
    </row>
    <row r="26" spans="1:8" ht="14.25" x14ac:dyDescent="0.2">
      <c r="A26" s="32">
        <v>25</v>
      </c>
      <c r="B26" s="33">
        <v>39</v>
      </c>
      <c r="C26" s="32">
        <v>92033.385999999999</v>
      </c>
      <c r="D26" s="32">
        <v>133545.13036291499</v>
      </c>
      <c r="E26" s="32">
        <v>100271.081784262</v>
      </c>
      <c r="F26" s="32">
        <v>33274.048578653201</v>
      </c>
      <c r="G26" s="32">
        <v>100271.081784262</v>
      </c>
      <c r="H26" s="32">
        <v>0.24915957989804199</v>
      </c>
    </row>
    <row r="27" spans="1:8" ht="14.25" x14ac:dyDescent="0.2">
      <c r="A27" s="32">
        <v>26</v>
      </c>
      <c r="B27" s="33">
        <v>42</v>
      </c>
      <c r="C27" s="32">
        <v>12332.38</v>
      </c>
      <c r="D27" s="32">
        <v>221916.48740000001</v>
      </c>
      <c r="E27" s="32">
        <v>200875.18280000001</v>
      </c>
      <c r="F27" s="32">
        <v>21041.304599999999</v>
      </c>
      <c r="G27" s="32">
        <v>200875.18280000001</v>
      </c>
      <c r="H27" s="32">
        <v>9.4816319627813297E-2</v>
      </c>
    </row>
    <row r="28" spans="1:8" ht="14.25" x14ac:dyDescent="0.2">
      <c r="A28" s="32">
        <v>27</v>
      </c>
      <c r="B28" s="33">
        <v>75</v>
      </c>
      <c r="C28" s="32">
        <v>243</v>
      </c>
      <c r="D28" s="32">
        <v>156651.282051282</v>
      </c>
      <c r="E28" s="32">
        <v>148004.912393162</v>
      </c>
      <c r="F28" s="32">
        <v>8646.36965811966</v>
      </c>
      <c r="G28" s="32">
        <v>148004.912393162</v>
      </c>
      <c r="H28" s="32">
        <v>5.5195013694743597E-2</v>
      </c>
    </row>
    <row r="29" spans="1:8" ht="14.25" x14ac:dyDescent="0.2">
      <c r="A29" s="32">
        <v>28</v>
      </c>
      <c r="B29" s="33">
        <v>76</v>
      </c>
      <c r="C29" s="32">
        <v>1959</v>
      </c>
      <c r="D29" s="32">
        <v>377413.76622564101</v>
      </c>
      <c r="E29" s="32">
        <v>356270.28563162399</v>
      </c>
      <c r="F29" s="32">
        <v>21143.480594017099</v>
      </c>
      <c r="G29" s="32">
        <v>356270.28563162399</v>
      </c>
      <c r="H29" s="32">
        <v>5.60220174411344E-2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22669.090083957301</v>
      </c>
      <c r="E30" s="32">
        <v>20663.3513047425</v>
      </c>
      <c r="F30" s="32">
        <v>2005.73877921489</v>
      </c>
      <c r="G30" s="32">
        <v>20663.3513047425</v>
      </c>
      <c r="H30" s="32">
        <v>8.8479015778155298E-2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75</v>
      </c>
      <c r="D32" s="37">
        <v>90664.17</v>
      </c>
      <c r="E32" s="37">
        <v>86658.87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80</v>
      </c>
      <c r="D33" s="37">
        <v>208775.27</v>
      </c>
      <c r="E33" s="37">
        <v>225105.29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78</v>
      </c>
      <c r="D34" s="37">
        <v>218064.12</v>
      </c>
      <c r="E34" s="37">
        <v>236372.69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142</v>
      </c>
      <c r="D35" s="37">
        <v>257260.04</v>
      </c>
      <c r="E35" s="37">
        <v>301822.53999999998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5</v>
      </c>
      <c r="D36" s="37">
        <v>1.97</v>
      </c>
      <c r="E36" s="37">
        <v>0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61</v>
      </c>
      <c r="D37" s="37">
        <v>97267.57</v>
      </c>
      <c r="E37" s="37">
        <v>102989.07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59</v>
      </c>
      <c r="D38" s="37">
        <v>72888.92</v>
      </c>
      <c r="E38" s="37">
        <v>62899.97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2015-08-10T00:39:25Z</dcterms:modified>
</cp:coreProperties>
</file>