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<sst xmlns="http://schemas.openxmlformats.org/spreadsheetml/2006/main" count="117" uniqueCount="75">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</sst>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6" sqref="C26:D26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17656811.172400005</v>
      </c>
      <c r="F3" s="25">
        <f>RA!I7</f>
        <v>1796136.5292</v>
      </c>
      <c r="G3" s="16">
        <f>SUM(G4:G40)</f>
        <v>15860674.643199999</v>
      </c>
      <c r="H3" s="27">
        <f>RA!J7</f>
        <v>10.172485346661</v>
      </c>
      <c r="I3" s="20">
        <f>SUM(I4:I40)</f>
        <v>17656815.891835816</v>
      </c>
      <c r="J3" s="21">
        <f>SUM(J4:J40)</f>
        <v>15860674.597808065</v>
      </c>
      <c r="K3" s="22">
        <f>E3-I3</f>
        <v>-4.7194358110427856</v>
      </c>
      <c r="L3" s="22">
        <f>G3-J3</f>
        <v>4.5391933992505074E-2</v>
      </c>
    </row>
    <row r="4" spans="1:13" x14ac:dyDescent="0.15">
      <c r="A4" s="44">
        <f>RA!A8</f>
        <v>42230</v>
      </c>
      <c r="B4" s="12">
        <v>12</v>
      </c>
      <c r="C4" s="41" t="s">
        <v>6</v>
      </c>
      <c r="D4" s="41"/>
      <c r="E4" s="15">
        <f>VLOOKUP(C4,RA!B8:D36,3,0)</f>
        <v>620223.51899999997</v>
      </c>
      <c r="F4" s="25">
        <f>VLOOKUP(C4,RA!B8:I39,8,0)</f>
        <v>127594.62089999999</v>
      </c>
      <c r="G4" s="16">
        <f t="shared" ref="G4:G40" si="0">E4-F4</f>
        <v>492628.89809999999</v>
      </c>
      <c r="H4" s="27">
        <f>RA!J8</f>
        <v>20.5723609297699</v>
      </c>
      <c r="I4" s="20">
        <f>VLOOKUP(B4,RMS!B:D,3,FALSE)</f>
        <v>620224.28931111097</v>
      </c>
      <c r="J4" s="21">
        <f>VLOOKUP(B4,RMS!B:E,4,FALSE)</f>
        <v>492628.90998803399</v>
      </c>
      <c r="K4" s="22">
        <f t="shared" ref="K4:K40" si="1">E4-I4</f>
        <v>-0.77031111100222915</v>
      </c>
      <c r="L4" s="22">
        <f t="shared" ref="L4:L40" si="2">G4-J4</f>
        <v>-1.1888034001458436E-2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128894.72199999999</v>
      </c>
      <c r="F5" s="25">
        <f>VLOOKUP(C5,RA!B9:I40,8,0)</f>
        <v>23738.404500000001</v>
      </c>
      <c r="G5" s="16">
        <f t="shared" si="0"/>
        <v>105156.31749999999</v>
      </c>
      <c r="H5" s="27">
        <f>RA!J9</f>
        <v>18.416894137837499</v>
      </c>
      <c r="I5" s="20">
        <f>VLOOKUP(B5,RMS!B:D,3,FALSE)</f>
        <v>128894.849155964</v>
      </c>
      <c r="J5" s="21">
        <f>VLOOKUP(B5,RMS!B:E,4,FALSE)</f>
        <v>105156.33825939801</v>
      </c>
      <c r="K5" s="22">
        <f t="shared" si="1"/>
        <v>-0.12715596400084905</v>
      </c>
      <c r="L5" s="22">
        <f t="shared" si="2"/>
        <v>-2.075939801579807E-2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162285.405</v>
      </c>
      <c r="F6" s="25">
        <f>VLOOKUP(C6,RA!B10:I41,8,0)</f>
        <v>42469.042000000001</v>
      </c>
      <c r="G6" s="16">
        <f t="shared" si="0"/>
        <v>119816.363</v>
      </c>
      <c r="H6" s="27">
        <f>RA!J10</f>
        <v>26.169353923108499</v>
      </c>
      <c r="I6" s="20">
        <f>VLOOKUP(B6,RMS!B:D,3,FALSE)</f>
        <v>162287.70514273501</v>
      </c>
      <c r="J6" s="21">
        <f>VLOOKUP(B6,RMS!B:E,4,FALSE)</f>
        <v>119816.363061538</v>
      </c>
      <c r="K6" s="22">
        <f>E6-I6</f>
        <v>-2.300142735010013</v>
      </c>
      <c r="L6" s="22">
        <f t="shared" si="2"/>
        <v>-6.1537997680716217E-5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39292.706100000003</v>
      </c>
      <c r="F7" s="25">
        <f>VLOOKUP(C7,RA!B11:I42,8,0)</f>
        <v>8738.2991000000002</v>
      </c>
      <c r="G7" s="16">
        <f t="shared" si="0"/>
        <v>30554.407000000003</v>
      </c>
      <c r="H7" s="27">
        <f>RA!J11</f>
        <v>22.2389852146121</v>
      </c>
      <c r="I7" s="20">
        <f>VLOOKUP(B7,RMS!B:D,3,FALSE)</f>
        <v>39292.7438794872</v>
      </c>
      <c r="J7" s="21">
        <f>VLOOKUP(B7,RMS!B:E,4,FALSE)</f>
        <v>30554.406470085501</v>
      </c>
      <c r="K7" s="22">
        <f t="shared" si="1"/>
        <v>-3.7779487196530681E-2</v>
      </c>
      <c r="L7" s="22">
        <f t="shared" si="2"/>
        <v>5.299145013850648E-4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97626.058699999994</v>
      </c>
      <c r="F8" s="25">
        <f>VLOOKUP(C8,RA!B12:I43,8,0)</f>
        <v>11618.8388</v>
      </c>
      <c r="G8" s="16">
        <f t="shared" si="0"/>
        <v>86007.219899999996</v>
      </c>
      <c r="H8" s="27">
        <f>RA!J12</f>
        <v>11.9013703459075</v>
      </c>
      <c r="I8" s="20">
        <f>VLOOKUP(B8,RMS!B:D,3,FALSE)</f>
        <v>97626.069775213706</v>
      </c>
      <c r="J8" s="21">
        <f>VLOOKUP(B8,RMS!B:E,4,FALSE)</f>
        <v>86007.220680341896</v>
      </c>
      <c r="K8" s="22">
        <f t="shared" si="1"/>
        <v>-1.1075213711592369E-2</v>
      </c>
      <c r="L8" s="22">
        <f t="shared" si="2"/>
        <v>-7.8034189937170595E-4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282933.18150000001</v>
      </c>
      <c r="F9" s="25">
        <f>VLOOKUP(C9,RA!B13:I44,8,0)</f>
        <v>55196.895600000003</v>
      </c>
      <c r="G9" s="16">
        <f t="shared" si="0"/>
        <v>227736.28590000002</v>
      </c>
      <c r="H9" s="27">
        <f>RA!J13</f>
        <v>19.508809573825101</v>
      </c>
      <c r="I9" s="20">
        <f>VLOOKUP(B9,RMS!B:D,3,FALSE)</f>
        <v>282933.40077521402</v>
      </c>
      <c r="J9" s="21">
        <f>VLOOKUP(B9,RMS!B:E,4,FALSE)</f>
        <v>227736.28384359</v>
      </c>
      <c r="K9" s="22">
        <f t="shared" si="1"/>
        <v>-0.2192752140108496</v>
      </c>
      <c r="L9" s="22">
        <f t="shared" si="2"/>
        <v>2.0564100123010576E-3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123784.7037</v>
      </c>
      <c r="F10" s="25">
        <f>VLOOKUP(C10,RA!B14:I45,8,0)</f>
        <v>17291.2</v>
      </c>
      <c r="G10" s="16">
        <f t="shared" si="0"/>
        <v>106493.5037</v>
      </c>
      <c r="H10" s="27">
        <f>RA!J14</f>
        <v>13.968769551613001</v>
      </c>
      <c r="I10" s="20">
        <f>VLOOKUP(B10,RMS!B:D,3,FALSE)</f>
        <v>123784.712325641</v>
      </c>
      <c r="J10" s="21">
        <f>VLOOKUP(B10,RMS!B:E,4,FALSE)</f>
        <v>106493.503030769</v>
      </c>
      <c r="K10" s="22">
        <f t="shared" si="1"/>
        <v>-8.6256409995257854E-3</v>
      </c>
      <c r="L10" s="22">
        <f t="shared" si="2"/>
        <v>6.6923099802806973E-4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87188.028999999995</v>
      </c>
      <c r="F11" s="25">
        <f>VLOOKUP(C11,RA!B15:I46,8,0)</f>
        <v>16682.563699999999</v>
      </c>
      <c r="G11" s="16">
        <f t="shared" si="0"/>
        <v>70505.465299999996</v>
      </c>
      <c r="H11" s="27">
        <f>RA!J15</f>
        <v>19.134007146783901</v>
      </c>
      <c r="I11" s="20">
        <f>VLOOKUP(B11,RMS!B:D,3,FALSE)</f>
        <v>87188.163821367503</v>
      </c>
      <c r="J11" s="21">
        <f>VLOOKUP(B11,RMS!B:E,4,FALSE)</f>
        <v>70505.465441880297</v>
      </c>
      <c r="K11" s="22">
        <f t="shared" si="1"/>
        <v>-0.13482136750826612</v>
      </c>
      <c r="L11" s="22">
        <f t="shared" si="2"/>
        <v>-1.418803003616631E-4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881155.44929999998</v>
      </c>
      <c r="F12" s="25">
        <f>VLOOKUP(C12,RA!B16:I47,8,0)</f>
        <v>28946.6273</v>
      </c>
      <c r="G12" s="16">
        <f t="shared" si="0"/>
        <v>852208.82199999993</v>
      </c>
      <c r="H12" s="27">
        <f>RA!J16</f>
        <v>3.2850761262380601</v>
      </c>
      <c r="I12" s="20">
        <f>VLOOKUP(B12,RMS!B:D,3,FALSE)</f>
        <v>881154.90434102598</v>
      </c>
      <c r="J12" s="21">
        <f>VLOOKUP(B12,RMS!B:E,4,FALSE)</f>
        <v>852208.82184187998</v>
      </c>
      <c r="K12" s="22">
        <f t="shared" si="1"/>
        <v>0.54495897400192916</v>
      </c>
      <c r="L12" s="22">
        <f t="shared" si="2"/>
        <v>1.5811994671821594E-4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439128.33490000002</v>
      </c>
      <c r="F13" s="25">
        <f>VLOOKUP(C13,RA!B17:I48,8,0)</f>
        <v>56760.088799999998</v>
      </c>
      <c r="G13" s="16">
        <f t="shared" si="0"/>
        <v>382368.24609999999</v>
      </c>
      <c r="H13" s="27">
        <f>RA!J17</f>
        <v>12.9256265854322</v>
      </c>
      <c r="I13" s="20">
        <f>VLOOKUP(B13,RMS!B:D,3,FALSE)</f>
        <v>439128.33121709398</v>
      </c>
      <c r="J13" s="21">
        <f>VLOOKUP(B13,RMS!B:E,4,FALSE)</f>
        <v>382368.24588034197</v>
      </c>
      <c r="K13" s="22">
        <f t="shared" si="1"/>
        <v>3.6829060409218073E-3</v>
      </c>
      <c r="L13" s="22">
        <f t="shared" si="2"/>
        <v>2.196580171585083E-4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1910703.1954999999</v>
      </c>
      <c r="F14" s="25">
        <f>VLOOKUP(C14,RA!B18:I49,8,0)</f>
        <v>278388.0539</v>
      </c>
      <c r="G14" s="16">
        <f t="shared" si="0"/>
        <v>1632315.1416</v>
      </c>
      <c r="H14" s="27">
        <f>RA!J18</f>
        <v>14.5699266403933</v>
      </c>
      <c r="I14" s="20">
        <f>VLOOKUP(B14,RMS!B:D,3,FALSE)</f>
        <v>1910702.87069082</v>
      </c>
      <c r="J14" s="21">
        <f>VLOOKUP(B14,RMS!B:E,4,FALSE)</f>
        <v>1632315.1370240799</v>
      </c>
      <c r="K14" s="22">
        <f t="shared" si="1"/>
        <v>0.32480917987413704</v>
      </c>
      <c r="L14" s="22">
        <f t="shared" si="2"/>
        <v>4.57592005841434E-3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401857.11570000002</v>
      </c>
      <c r="F15" s="25">
        <f>VLOOKUP(C15,RA!B19:I50,8,0)</f>
        <v>48043.246700000003</v>
      </c>
      <c r="G15" s="16">
        <f t="shared" si="0"/>
        <v>353813.86900000001</v>
      </c>
      <c r="H15" s="27">
        <f>RA!J19</f>
        <v>11.9553057101684</v>
      </c>
      <c r="I15" s="20">
        <f>VLOOKUP(B15,RMS!B:D,3,FALSE)</f>
        <v>401857.178407692</v>
      </c>
      <c r="J15" s="21">
        <f>VLOOKUP(B15,RMS!B:E,4,FALSE)</f>
        <v>353813.867410256</v>
      </c>
      <c r="K15" s="22">
        <f t="shared" si="1"/>
        <v>-6.2707691977266222E-2</v>
      </c>
      <c r="L15" s="22">
        <f t="shared" si="2"/>
        <v>1.589744002558291E-3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928724.7291</v>
      </c>
      <c r="F16" s="25">
        <f>VLOOKUP(C16,RA!B20:I51,8,0)</f>
        <v>41089.428999999996</v>
      </c>
      <c r="G16" s="16">
        <f t="shared" si="0"/>
        <v>887635.30009999999</v>
      </c>
      <c r="H16" s="27">
        <f>RA!J20</f>
        <v>4.4242850128281397</v>
      </c>
      <c r="I16" s="20">
        <f>VLOOKUP(B16,RMS!B:D,3,FALSE)</f>
        <v>928724.86439999996</v>
      </c>
      <c r="J16" s="21">
        <f>VLOOKUP(B16,RMS!B:E,4,FALSE)</f>
        <v>887635.30009999999</v>
      </c>
      <c r="K16" s="22">
        <f t="shared" si="1"/>
        <v>-0.1352999999653548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358528.69380000001</v>
      </c>
      <c r="F17" s="25">
        <f>VLOOKUP(C17,RA!B21:I52,8,0)</f>
        <v>48330.006999999998</v>
      </c>
      <c r="G17" s="16">
        <f t="shared" si="0"/>
        <v>310198.68680000002</v>
      </c>
      <c r="H17" s="27">
        <f>RA!J21</f>
        <v>13.4800945742324</v>
      </c>
      <c r="I17" s="20">
        <f>VLOOKUP(B17,RMS!B:D,3,FALSE)</f>
        <v>358527.95424285601</v>
      </c>
      <c r="J17" s="21">
        <f>VLOOKUP(B17,RMS!B:E,4,FALSE)</f>
        <v>310198.68658214202</v>
      </c>
      <c r="K17" s="22">
        <f t="shared" si="1"/>
        <v>0.73955714399926364</v>
      </c>
      <c r="L17" s="22">
        <f t="shared" si="2"/>
        <v>2.1785800345242023E-4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1408374.0360000001</v>
      </c>
      <c r="F18" s="25">
        <f>VLOOKUP(C18,RA!B22:I53,8,0)</f>
        <v>150329.3848</v>
      </c>
      <c r="G18" s="16">
        <f t="shared" si="0"/>
        <v>1258044.6512000002</v>
      </c>
      <c r="H18" s="27">
        <f>RA!J22</f>
        <v>10.673967352235399</v>
      </c>
      <c r="I18" s="20">
        <f>VLOOKUP(B18,RMS!B:D,3,FALSE)</f>
        <v>1408375.50396667</v>
      </c>
      <c r="J18" s="21">
        <f>VLOOKUP(B18,RMS!B:E,4,FALSE)</f>
        <v>1258044.6486</v>
      </c>
      <c r="K18" s="22">
        <f t="shared" si="1"/>
        <v>-1.4679666699375957</v>
      </c>
      <c r="L18" s="22">
        <f t="shared" si="2"/>
        <v>2.6000002399086952E-3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2701051.8742</v>
      </c>
      <c r="F19" s="25">
        <f>VLOOKUP(C19,RA!B23:I54,8,0)</f>
        <v>272313.0085</v>
      </c>
      <c r="G19" s="16">
        <f t="shared" si="0"/>
        <v>2428738.8657</v>
      </c>
      <c r="H19" s="27">
        <f>RA!J23</f>
        <v>10.0817393068637</v>
      </c>
      <c r="I19" s="20">
        <f>VLOOKUP(B19,RMS!B:D,3,FALSE)</f>
        <v>2701053.33196923</v>
      </c>
      <c r="J19" s="21">
        <f>VLOOKUP(B19,RMS!B:E,4,FALSE)</f>
        <v>2428738.8994700899</v>
      </c>
      <c r="K19" s="22">
        <f t="shared" si="1"/>
        <v>-1.4577692300081253</v>
      </c>
      <c r="L19" s="22">
        <f t="shared" si="2"/>
        <v>-3.3770089969038963E-2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300715.35729999997</v>
      </c>
      <c r="F20" s="25">
        <f>VLOOKUP(C20,RA!B24:I55,8,0)</f>
        <v>46575.603799999997</v>
      </c>
      <c r="G20" s="16">
        <f t="shared" si="0"/>
        <v>254139.75349999999</v>
      </c>
      <c r="H20" s="27">
        <f>RA!J24</f>
        <v>15.4882691120877</v>
      </c>
      <c r="I20" s="20">
        <f>VLOOKUP(B20,RMS!B:D,3,FALSE)</f>
        <v>300715.38051912101</v>
      </c>
      <c r="J20" s="21">
        <f>VLOOKUP(B20,RMS!B:E,4,FALSE)</f>
        <v>254139.74570047701</v>
      </c>
      <c r="K20" s="22">
        <f t="shared" si="1"/>
        <v>-2.3219121037982404E-2</v>
      </c>
      <c r="L20" s="22">
        <f t="shared" si="2"/>
        <v>7.7995229803491384E-3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307929.9865</v>
      </c>
      <c r="F21" s="25">
        <f>VLOOKUP(C21,RA!B25:I56,8,0)</f>
        <v>19761.1535</v>
      </c>
      <c r="G21" s="16">
        <f t="shared" si="0"/>
        <v>288168.83299999998</v>
      </c>
      <c r="H21" s="27">
        <f>RA!J25</f>
        <v>6.41741771388023</v>
      </c>
      <c r="I21" s="20">
        <f>VLOOKUP(B21,RMS!B:D,3,FALSE)</f>
        <v>307929.996727116</v>
      </c>
      <c r="J21" s="21">
        <f>VLOOKUP(B21,RMS!B:E,4,FALSE)</f>
        <v>288168.82796817698</v>
      </c>
      <c r="K21" s="22">
        <f t="shared" si="1"/>
        <v>-1.0227115999441594E-2</v>
      </c>
      <c r="L21" s="22">
        <f t="shared" si="2"/>
        <v>5.0318230059929192E-3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556420.46239999996</v>
      </c>
      <c r="F22" s="25">
        <f>VLOOKUP(C22,RA!B26:I57,8,0)</f>
        <v>103783.694</v>
      </c>
      <c r="G22" s="16">
        <f t="shared" si="0"/>
        <v>452636.76839999994</v>
      </c>
      <c r="H22" s="27">
        <f>RA!J26</f>
        <v>18.6520268417792</v>
      </c>
      <c r="I22" s="20">
        <f>VLOOKUP(B22,RMS!B:D,3,FALSE)</f>
        <v>556420.271280054</v>
      </c>
      <c r="J22" s="21">
        <f>VLOOKUP(B22,RMS!B:E,4,FALSE)</f>
        <v>452636.75082283799</v>
      </c>
      <c r="K22" s="22">
        <f t="shared" si="1"/>
        <v>0.1911199459573254</v>
      </c>
      <c r="L22" s="22">
        <f t="shared" si="2"/>
        <v>1.7577161954250187E-2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262342.76650000003</v>
      </c>
      <c r="F23" s="25">
        <f>VLOOKUP(C23,RA!B27:I58,8,0)</f>
        <v>73564.416200000007</v>
      </c>
      <c r="G23" s="16">
        <f t="shared" si="0"/>
        <v>188778.35030000002</v>
      </c>
      <c r="H23" s="27">
        <f>RA!J27</f>
        <v>28.041335837632101</v>
      </c>
      <c r="I23" s="20">
        <f>VLOOKUP(B23,RMS!B:D,3,FALSE)</f>
        <v>262342.66368534899</v>
      </c>
      <c r="J23" s="21">
        <f>VLOOKUP(B23,RMS!B:E,4,FALSE)</f>
        <v>188778.365098487</v>
      </c>
      <c r="K23" s="22">
        <f t="shared" si="1"/>
        <v>0.10281465103616938</v>
      </c>
      <c r="L23" s="22">
        <f t="shared" si="2"/>
        <v>-1.4798486983636394E-2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941439.48250000004</v>
      </c>
      <c r="F24" s="25">
        <f>VLOOKUP(C24,RA!B28:I59,8,0)</f>
        <v>50995.848899999997</v>
      </c>
      <c r="G24" s="16">
        <f t="shared" si="0"/>
        <v>890443.63360000006</v>
      </c>
      <c r="H24" s="27">
        <f>RA!J28</f>
        <v>5.41679522135402</v>
      </c>
      <c r="I24" s="20">
        <f>VLOOKUP(B24,RMS!B:D,3,FALSE)</f>
        <v>941439.48092035402</v>
      </c>
      <c r="J24" s="21">
        <f>VLOOKUP(B24,RMS!B:E,4,FALSE)</f>
        <v>890443.630176106</v>
      </c>
      <c r="K24" s="22">
        <f t="shared" si="1"/>
        <v>1.5796460211277008E-3</v>
      </c>
      <c r="L24" s="22">
        <f t="shared" si="2"/>
        <v>3.4238940570503473E-3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664372.38459999999</v>
      </c>
      <c r="F25" s="25">
        <f>VLOOKUP(C25,RA!B29:I60,8,0)</f>
        <v>102703.3486</v>
      </c>
      <c r="G25" s="16">
        <f t="shared" si="0"/>
        <v>561669.03599999996</v>
      </c>
      <c r="H25" s="27">
        <f>RA!J29</f>
        <v>15.4587022249329</v>
      </c>
      <c r="I25" s="20">
        <f>VLOOKUP(B25,RMS!B:D,3,FALSE)</f>
        <v>664372.38486106205</v>
      </c>
      <c r="J25" s="21">
        <f>VLOOKUP(B25,RMS!B:E,4,FALSE)</f>
        <v>561669.00181176304</v>
      </c>
      <c r="K25" s="22">
        <f t="shared" si="1"/>
        <v>-2.6106205768883228E-4</v>
      </c>
      <c r="L25" s="22">
        <f t="shared" si="2"/>
        <v>3.4188236924819648E-2</v>
      </c>
      <c r="M25" s="34"/>
    </row>
    <row r="26" spans="1:13" x14ac:dyDescent="0.15">
      <c r="A26" s="44"/>
      <c r="B26" s="12">
        <v>37</v>
      </c>
      <c r="C26" s="41" t="s">
        <v>74</v>
      </c>
      <c r="D26" s="41"/>
      <c r="E26" s="15">
        <f>VLOOKUP(C26,RA!B30:D57,3,0)</f>
        <v>1232383.1576</v>
      </c>
      <c r="F26" s="25">
        <f>VLOOKUP(C26,RA!B30:I61,8,0)</f>
        <v>156036.03750000001</v>
      </c>
      <c r="G26" s="16">
        <f t="shared" si="0"/>
        <v>1076347.1200999999</v>
      </c>
      <c r="H26" s="27">
        <f>RA!J30</f>
        <v>12.6613250544475</v>
      </c>
      <c r="I26" s="20">
        <f>VLOOKUP(B26,RMS!B:D,3,FALSE)</f>
        <v>1232383.1714663701</v>
      </c>
      <c r="J26" s="21">
        <f>VLOOKUP(B26,RMS!B:E,4,FALSE)</f>
        <v>1076347.1025955901</v>
      </c>
      <c r="K26" s="22">
        <f t="shared" si="1"/>
        <v>-1.386637007817626E-2</v>
      </c>
      <c r="L26" s="22">
        <f t="shared" si="2"/>
        <v>1.750440988689661E-2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860565.98540000001</v>
      </c>
      <c r="F27" s="25">
        <f>VLOOKUP(C27,RA!B31:I62,8,0)</f>
        <v>43242.294800000003</v>
      </c>
      <c r="G27" s="16">
        <f t="shared" si="0"/>
        <v>817323.69059999997</v>
      </c>
      <c r="H27" s="27">
        <f>RA!J31</f>
        <v>5.0248668357372397</v>
      </c>
      <c r="I27" s="20">
        <f>VLOOKUP(B27,RMS!B:D,3,FALSE)</f>
        <v>860565.89522212395</v>
      </c>
      <c r="J27" s="21">
        <f>VLOOKUP(B27,RMS!B:E,4,FALSE)</f>
        <v>817323.668693805</v>
      </c>
      <c r="K27" s="22">
        <f t="shared" si="1"/>
        <v>9.0177876059897244E-2</v>
      </c>
      <c r="L27" s="22">
        <f t="shared" si="2"/>
        <v>2.1906194975599647E-2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120310.8529</v>
      </c>
      <c r="F28" s="25">
        <f>VLOOKUP(C28,RA!B32:I63,8,0)</f>
        <v>31553.4123</v>
      </c>
      <c r="G28" s="16">
        <f t="shared" si="0"/>
        <v>88757.440600000002</v>
      </c>
      <c r="H28" s="27">
        <f>RA!J32</f>
        <v>26.226571867316601</v>
      </c>
      <c r="I28" s="20">
        <f>VLOOKUP(B28,RMS!B:D,3,FALSE)</f>
        <v>120310.796705227</v>
      </c>
      <c r="J28" s="21">
        <f>VLOOKUP(B28,RMS!B:E,4,FALSE)</f>
        <v>88757.4397618933</v>
      </c>
      <c r="K28" s="22">
        <f t="shared" si="1"/>
        <v>5.6194773002061993E-2</v>
      </c>
      <c r="L28" s="22">
        <f t="shared" si="2"/>
        <v>8.3810670184902847E-4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189330.6042</v>
      </c>
      <c r="F30" s="25">
        <f>VLOOKUP(C30,RA!B34:I66,8,0)</f>
        <v>26971.643700000001</v>
      </c>
      <c r="G30" s="16">
        <f t="shared" si="0"/>
        <v>162358.96049999999</v>
      </c>
      <c r="H30" s="27">
        <f>RA!J34</f>
        <v>0</v>
      </c>
      <c r="I30" s="20">
        <f>VLOOKUP(B30,RMS!B:D,3,FALSE)</f>
        <v>189330.60250000001</v>
      </c>
      <c r="J30" s="21">
        <f>VLOOKUP(B30,RMS!B:E,4,FALSE)</f>
        <v>162358.95600000001</v>
      </c>
      <c r="K30" s="22">
        <f t="shared" si="1"/>
        <v>1.6999999934341758E-3</v>
      </c>
      <c r="L30" s="22">
        <f t="shared" si="2"/>
        <v>4.4999999809078872E-3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82172.7</v>
      </c>
      <c r="F31" s="25">
        <f>VLOOKUP(C31,RA!B35:I67,8,0)</f>
        <v>3053.43</v>
      </c>
      <c r="G31" s="16">
        <f t="shared" si="0"/>
        <v>79119.27</v>
      </c>
      <c r="H31" s="27">
        <f>RA!J35</f>
        <v>14.245791806330701</v>
      </c>
      <c r="I31" s="20">
        <f>VLOOKUP(B31,RMS!B:D,3,FALSE)</f>
        <v>82172.7</v>
      </c>
      <c r="J31" s="21">
        <f>VLOOKUP(B31,RMS!B:E,4,FALSE)</f>
        <v>79119.27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443654.91</v>
      </c>
      <c r="F32" s="25">
        <f>VLOOKUP(C32,RA!B34:I67,8,0)</f>
        <v>-45146.33</v>
      </c>
      <c r="G32" s="16">
        <f t="shared" si="0"/>
        <v>488801.24</v>
      </c>
      <c r="H32" s="27">
        <f>RA!J35</f>
        <v>14.245791806330701</v>
      </c>
      <c r="I32" s="20">
        <f>VLOOKUP(B32,RMS!B:D,3,FALSE)</f>
        <v>443654.91</v>
      </c>
      <c r="J32" s="21">
        <f>VLOOKUP(B32,RMS!B:E,4,FALSE)</f>
        <v>488801.24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165727.35999999999</v>
      </c>
      <c r="F33" s="25">
        <f>VLOOKUP(C33,RA!B34:I68,8,0)</f>
        <v>-14747.88</v>
      </c>
      <c r="G33" s="16">
        <f t="shared" si="0"/>
        <v>180475.24</v>
      </c>
      <c r="H33" s="27">
        <f>RA!J34</f>
        <v>0</v>
      </c>
      <c r="I33" s="20">
        <f>VLOOKUP(B33,RMS!B:D,3,FALSE)</f>
        <v>165727.35999999999</v>
      </c>
      <c r="J33" s="21">
        <f>VLOOKUP(B33,RMS!B:E,4,FALSE)</f>
        <v>180475.24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243466.83</v>
      </c>
      <c r="F34" s="25">
        <f>VLOOKUP(C34,RA!B35:I69,8,0)</f>
        <v>-41860.69</v>
      </c>
      <c r="G34" s="16">
        <f t="shared" si="0"/>
        <v>285327.52</v>
      </c>
      <c r="H34" s="27">
        <f>RA!J35</f>
        <v>14.245791806330701</v>
      </c>
      <c r="I34" s="20">
        <f>VLOOKUP(B34,RMS!B:D,3,FALSE)</f>
        <v>243466.83</v>
      </c>
      <c r="J34" s="21">
        <f>VLOOKUP(B34,RMS!B:E,4,FALSE)</f>
        <v>285327.52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3.42</v>
      </c>
      <c r="F35" s="25">
        <f>VLOOKUP(C35,RA!B36:I70,8,0)</f>
        <v>3.42</v>
      </c>
      <c r="G35" s="16">
        <f t="shared" si="0"/>
        <v>0</v>
      </c>
      <c r="H35" s="27">
        <f>RA!J36</f>
        <v>3.71586913902062</v>
      </c>
      <c r="I35" s="20">
        <f>VLOOKUP(B35,RMS!B:D,3,FALSE)</f>
        <v>3.42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139163.25630000001</v>
      </c>
      <c r="F36" s="25">
        <f>VLOOKUP(C36,RA!B8:I70,8,0)</f>
        <v>8327.2883000000002</v>
      </c>
      <c r="G36" s="16">
        <f t="shared" si="0"/>
        <v>130835.96800000001</v>
      </c>
      <c r="H36" s="27">
        <f>RA!J36</f>
        <v>3.71586913902062</v>
      </c>
      <c r="I36" s="20">
        <f>VLOOKUP(B36,RMS!B:D,3,FALSE)</f>
        <v>139163.256410256</v>
      </c>
      <c r="J36" s="21">
        <f>VLOOKUP(B36,RMS!B:E,4,FALSE)</f>
        <v>130835.96991453</v>
      </c>
      <c r="K36" s="22">
        <f t="shared" si="1"/>
        <v>-1.1025599087588489E-4</v>
      </c>
      <c r="L36" s="22">
        <f t="shared" si="2"/>
        <v>-1.9145299884257838E-3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321552.65039999998</v>
      </c>
      <c r="F37" s="25">
        <f>VLOOKUP(C37,RA!B8:I71,8,0)</f>
        <v>11783.375099999999</v>
      </c>
      <c r="G37" s="16">
        <f t="shared" si="0"/>
        <v>309769.27529999998</v>
      </c>
      <c r="H37" s="27">
        <f>RA!J37</f>
        <v>-10.176001433186</v>
      </c>
      <c r="I37" s="20">
        <f>VLOOKUP(B37,RMS!B:D,3,FALSE)</f>
        <v>321552.64581880299</v>
      </c>
      <c r="J37" s="21">
        <f>VLOOKUP(B37,RMS!B:E,4,FALSE)</f>
        <v>309769.27143247903</v>
      </c>
      <c r="K37" s="22">
        <f t="shared" si="1"/>
        <v>4.5811969903297722E-3</v>
      </c>
      <c r="L37" s="22">
        <f t="shared" si="2"/>
        <v>3.8675209507346153E-3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158835.93</v>
      </c>
      <c r="F38" s="25">
        <f>VLOOKUP(C38,RA!B9:I72,8,0)</f>
        <v>-16274.36</v>
      </c>
      <c r="G38" s="16">
        <f t="shared" si="0"/>
        <v>175110.28999999998</v>
      </c>
      <c r="H38" s="27">
        <f>RA!J38</f>
        <v>-8.8988806676218104</v>
      </c>
      <c r="I38" s="20">
        <f>VLOOKUP(B38,RMS!B:D,3,FALSE)</f>
        <v>158835.93</v>
      </c>
      <c r="J38" s="21">
        <f>VLOOKUP(B38,RMS!B:E,4,FALSE)</f>
        <v>175110.29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69670.100000000006</v>
      </c>
      <c r="F39" s="25">
        <f>VLOOKUP(C39,RA!B10:I73,8,0)</f>
        <v>6477.74</v>
      </c>
      <c r="G39" s="16">
        <f t="shared" si="0"/>
        <v>63192.360000000008</v>
      </c>
      <c r="H39" s="27">
        <f>RA!J39</f>
        <v>-17.193590601233002</v>
      </c>
      <c r="I39" s="20">
        <f>VLOOKUP(B39,RMS!B:D,3,FALSE)</f>
        <v>69670.100000000006</v>
      </c>
      <c r="J39" s="21">
        <f>VLOOKUP(B39,RMS!B:E,4,FALSE)</f>
        <v>63192.36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25001.222300000001</v>
      </c>
      <c r="F40" s="25">
        <f>VLOOKUP(C40,RA!B8:I74,8,0)</f>
        <v>1803.3719000000001</v>
      </c>
      <c r="G40" s="16">
        <f t="shared" si="0"/>
        <v>23197.850400000003</v>
      </c>
      <c r="H40" s="27">
        <f>RA!J40</f>
        <v>100</v>
      </c>
      <c r="I40" s="20">
        <f>VLOOKUP(B40,RMS!B:D,3,FALSE)</f>
        <v>25001.222297859498</v>
      </c>
      <c r="J40" s="21">
        <f>VLOOKUP(B40,RMS!B:E,4,FALSE)</f>
        <v>23197.850147492602</v>
      </c>
      <c r="K40" s="22">
        <f t="shared" si="1"/>
        <v>2.1405030565802008E-6</v>
      </c>
      <c r="L40" s="22">
        <f t="shared" si="2"/>
        <v>2.5250740145565942E-4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17656811.172400001</v>
      </c>
      <c r="E7" s="68">
        <v>20574706.027899999</v>
      </c>
      <c r="F7" s="69">
        <v>85.818048376763002</v>
      </c>
      <c r="G7" s="68">
        <v>18782507.4034</v>
      </c>
      <c r="H7" s="69">
        <v>-5.9933224399860201</v>
      </c>
      <c r="I7" s="68">
        <v>1796136.5292</v>
      </c>
      <c r="J7" s="69">
        <v>10.172485346661</v>
      </c>
      <c r="K7" s="68">
        <v>1290456.5072999999</v>
      </c>
      <c r="L7" s="69">
        <v>6.8705230861051199</v>
      </c>
      <c r="M7" s="69">
        <v>0.39186134444625698</v>
      </c>
      <c r="N7" s="68">
        <v>267315861.50600001</v>
      </c>
      <c r="O7" s="68">
        <v>5019466750.5949001</v>
      </c>
      <c r="P7" s="68">
        <v>980466</v>
      </c>
      <c r="Q7" s="68">
        <v>968104</v>
      </c>
      <c r="R7" s="69">
        <v>1.2769289249915401</v>
      </c>
      <c r="S7" s="68">
        <v>18.008590988774699</v>
      </c>
      <c r="T7" s="68">
        <v>17.063658970627099</v>
      </c>
      <c r="U7" s="70">
        <v>5.2471179934987902</v>
      </c>
      <c r="V7" s="58"/>
      <c r="W7" s="58"/>
    </row>
    <row r="8" spans="1:23" ht="14.25" thickBot="1" x14ac:dyDescent="0.2">
      <c r="A8" s="55">
        <v>42230</v>
      </c>
      <c r="B8" s="45" t="s">
        <v>6</v>
      </c>
      <c r="C8" s="46"/>
      <c r="D8" s="71">
        <v>620223.51899999997</v>
      </c>
      <c r="E8" s="71">
        <v>838719.57449999999</v>
      </c>
      <c r="F8" s="72">
        <v>73.948854641880104</v>
      </c>
      <c r="G8" s="71">
        <v>588314.29169999994</v>
      </c>
      <c r="H8" s="72">
        <v>5.42384024154752</v>
      </c>
      <c r="I8" s="71">
        <v>127594.62089999999</v>
      </c>
      <c r="J8" s="72">
        <v>20.5723609297699</v>
      </c>
      <c r="K8" s="71">
        <v>136370.99840000001</v>
      </c>
      <c r="L8" s="72">
        <v>23.179956755077399</v>
      </c>
      <c r="M8" s="72">
        <v>-6.4356627163918004E-2</v>
      </c>
      <c r="N8" s="71">
        <v>8599706.3852999993</v>
      </c>
      <c r="O8" s="71">
        <v>179689407.35960001</v>
      </c>
      <c r="P8" s="71">
        <v>26232</v>
      </c>
      <c r="Q8" s="71">
        <v>24602</v>
      </c>
      <c r="R8" s="72">
        <v>6.6254776034468703</v>
      </c>
      <c r="S8" s="71">
        <v>23.6437755032022</v>
      </c>
      <c r="T8" s="71">
        <v>24.758661104788199</v>
      </c>
      <c r="U8" s="73">
        <v>-4.7153450659140299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128894.72199999999</v>
      </c>
      <c r="E9" s="71">
        <v>140705.39619999999</v>
      </c>
      <c r="F9" s="72">
        <v>91.606097193875797</v>
      </c>
      <c r="G9" s="71">
        <v>120209.5889</v>
      </c>
      <c r="H9" s="72">
        <v>7.2249919324031602</v>
      </c>
      <c r="I9" s="71">
        <v>23738.404500000001</v>
      </c>
      <c r="J9" s="72">
        <v>18.416894137837499</v>
      </c>
      <c r="K9" s="71">
        <v>26211.412</v>
      </c>
      <c r="L9" s="72">
        <v>21.8047597033251</v>
      </c>
      <c r="M9" s="72">
        <v>-9.4348503621246999E-2</v>
      </c>
      <c r="N9" s="71">
        <v>1613224.4376000001</v>
      </c>
      <c r="O9" s="71">
        <v>28898263.0427</v>
      </c>
      <c r="P9" s="71">
        <v>7983</v>
      </c>
      <c r="Q9" s="71">
        <v>7838</v>
      </c>
      <c r="R9" s="72">
        <v>1.8499617249298399</v>
      </c>
      <c r="S9" s="71">
        <v>16.146150820493599</v>
      </c>
      <c r="T9" s="71">
        <v>16.158148724164299</v>
      </c>
      <c r="U9" s="73">
        <v>-7.4308135754249993E-2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162285.405</v>
      </c>
      <c r="E10" s="71">
        <v>199147.97380000001</v>
      </c>
      <c r="F10" s="72">
        <v>81.489859978680798</v>
      </c>
      <c r="G10" s="71">
        <v>163475.71290000001</v>
      </c>
      <c r="H10" s="72">
        <v>-0.72812522354812603</v>
      </c>
      <c r="I10" s="71">
        <v>42469.042000000001</v>
      </c>
      <c r="J10" s="72">
        <v>26.169353923108499</v>
      </c>
      <c r="K10" s="71">
        <v>43829.1659</v>
      </c>
      <c r="L10" s="72">
        <v>26.810811907461002</v>
      </c>
      <c r="M10" s="72">
        <v>-3.1032392975564E-2</v>
      </c>
      <c r="N10" s="71">
        <v>2386721.2486</v>
      </c>
      <c r="O10" s="71">
        <v>47045286.618900001</v>
      </c>
      <c r="P10" s="71">
        <v>94224</v>
      </c>
      <c r="Q10" s="71">
        <v>92751</v>
      </c>
      <c r="R10" s="72">
        <v>1.5881230391046901</v>
      </c>
      <c r="S10" s="71">
        <v>1.7223361882323001</v>
      </c>
      <c r="T10" s="71">
        <v>1.6156352891074</v>
      </c>
      <c r="U10" s="73">
        <v>6.1951261231068804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39292.706100000003</v>
      </c>
      <c r="E11" s="71">
        <v>64823.0337</v>
      </c>
      <c r="F11" s="72">
        <v>60.615345899801703</v>
      </c>
      <c r="G11" s="71">
        <v>44771.284599999999</v>
      </c>
      <c r="H11" s="72">
        <v>-12.2368132809841</v>
      </c>
      <c r="I11" s="71">
        <v>8738.2991000000002</v>
      </c>
      <c r="J11" s="72">
        <v>22.2389852146121</v>
      </c>
      <c r="K11" s="71">
        <v>10329.7631</v>
      </c>
      <c r="L11" s="72">
        <v>23.072295540074801</v>
      </c>
      <c r="M11" s="72">
        <v>-0.154065875915392</v>
      </c>
      <c r="N11" s="71">
        <v>664869.11560000002</v>
      </c>
      <c r="O11" s="71">
        <v>15208878.4683</v>
      </c>
      <c r="P11" s="71">
        <v>2290</v>
      </c>
      <c r="Q11" s="71">
        <v>2232</v>
      </c>
      <c r="R11" s="72">
        <v>2.59856630824373</v>
      </c>
      <c r="S11" s="71">
        <v>17.158386943231399</v>
      </c>
      <c r="T11" s="71">
        <v>17.0427081541219</v>
      </c>
      <c r="U11" s="73">
        <v>0.67418219143967495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97626.058699999994</v>
      </c>
      <c r="E12" s="71">
        <v>194800.61040000001</v>
      </c>
      <c r="F12" s="72">
        <v>50.115889523927301</v>
      </c>
      <c r="G12" s="71">
        <v>140304.35070000001</v>
      </c>
      <c r="H12" s="72">
        <v>-30.418366776989799</v>
      </c>
      <c r="I12" s="71">
        <v>11618.8388</v>
      </c>
      <c r="J12" s="72">
        <v>11.9013703459075</v>
      </c>
      <c r="K12" s="71">
        <v>22588.8694</v>
      </c>
      <c r="L12" s="72">
        <v>16.099906586859699</v>
      </c>
      <c r="M12" s="72">
        <v>-0.48563876331057099</v>
      </c>
      <c r="N12" s="71">
        <v>1859156.8873999999</v>
      </c>
      <c r="O12" s="71">
        <v>53249683.719999999</v>
      </c>
      <c r="P12" s="71">
        <v>1258</v>
      </c>
      <c r="Q12" s="71">
        <v>1118</v>
      </c>
      <c r="R12" s="72">
        <v>12.5223613595707</v>
      </c>
      <c r="S12" s="71">
        <v>77.604180206677299</v>
      </c>
      <c r="T12" s="71">
        <v>83.417456797853305</v>
      </c>
      <c r="U12" s="73">
        <v>-7.4909322870160002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282933.18150000001</v>
      </c>
      <c r="E13" s="71">
        <v>332332.07919999998</v>
      </c>
      <c r="F13" s="72">
        <v>85.135681809919006</v>
      </c>
      <c r="G13" s="71">
        <v>283723.06550000003</v>
      </c>
      <c r="H13" s="72">
        <v>-0.27839964248517202</v>
      </c>
      <c r="I13" s="71">
        <v>55196.895600000003</v>
      </c>
      <c r="J13" s="72">
        <v>19.508809573825101</v>
      </c>
      <c r="K13" s="71">
        <v>63500.464</v>
      </c>
      <c r="L13" s="72">
        <v>22.381142642771898</v>
      </c>
      <c r="M13" s="72">
        <v>-0.130763901189761</v>
      </c>
      <c r="N13" s="71">
        <v>4039221.6241000001</v>
      </c>
      <c r="O13" s="71">
        <v>82255192.644999996</v>
      </c>
      <c r="P13" s="71">
        <v>12397</v>
      </c>
      <c r="Q13" s="71">
        <v>10212</v>
      </c>
      <c r="R13" s="72">
        <v>21.396396396396401</v>
      </c>
      <c r="S13" s="71">
        <v>22.822713680729201</v>
      </c>
      <c r="T13" s="71">
        <v>22.754919849197002</v>
      </c>
      <c r="U13" s="73">
        <v>0.29704544551785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123784.7037</v>
      </c>
      <c r="E14" s="71">
        <v>168549.27239999999</v>
      </c>
      <c r="F14" s="72">
        <v>73.441256635172493</v>
      </c>
      <c r="G14" s="71">
        <v>172079.07399999999</v>
      </c>
      <c r="H14" s="72">
        <v>-28.065219772161299</v>
      </c>
      <c r="I14" s="71">
        <v>17291.2</v>
      </c>
      <c r="J14" s="72">
        <v>13.968769551613001</v>
      </c>
      <c r="K14" s="71">
        <v>8825.3173000000006</v>
      </c>
      <c r="L14" s="72">
        <v>5.1286406271572602</v>
      </c>
      <c r="M14" s="72">
        <v>0.95927233120558697</v>
      </c>
      <c r="N14" s="71">
        <v>2144355.7503999998</v>
      </c>
      <c r="O14" s="71">
        <v>43522631.665899999</v>
      </c>
      <c r="P14" s="71">
        <v>2641</v>
      </c>
      <c r="Q14" s="71">
        <v>2810</v>
      </c>
      <c r="R14" s="72">
        <v>-6.0142348754448403</v>
      </c>
      <c r="S14" s="71">
        <v>46.870391404770899</v>
      </c>
      <c r="T14" s="71">
        <v>46.164936690391499</v>
      </c>
      <c r="U14" s="73">
        <v>1.5051180355785301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87188.028999999995</v>
      </c>
      <c r="E15" s="71">
        <v>134472.13219999999</v>
      </c>
      <c r="F15" s="72">
        <v>64.837247371318199</v>
      </c>
      <c r="G15" s="71">
        <v>226119.05660000001</v>
      </c>
      <c r="H15" s="72">
        <v>-61.441538669501099</v>
      </c>
      <c r="I15" s="71">
        <v>16682.563699999999</v>
      </c>
      <c r="J15" s="72">
        <v>19.134007146783901</v>
      </c>
      <c r="K15" s="71">
        <v>-97009.16</v>
      </c>
      <c r="L15" s="72">
        <v>-42.901806445976497</v>
      </c>
      <c r="M15" s="72">
        <v>-1.1719689532411199</v>
      </c>
      <c r="N15" s="71">
        <v>1723851.7338</v>
      </c>
      <c r="O15" s="71">
        <v>33611182.598999999</v>
      </c>
      <c r="P15" s="71">
        <v>4719</v>
      </c>
      <c r="Q15" s="71">
        <v>4657</v>
      </c>
      <c r="R15" s="72">
        <v>1.3313291818767501</v>
      </c>
      <c r="S15" s="71">
        <v>18.475954439499901</v>
      </c>
      <c r="T15" s="71">
        <v>18.171878677260001</v>
      </c>
      <c r="U15" s="73">
        <v>1.64579190339294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881155.44929999998</v>
      </c>
      <c r="E16" s="71">
        <v>1084528.0244</v>
      </c>
      <c r="F16" s="72">
        <v>81.247826655976596</v>
      </c>
      <c r="G16" s="71">
        <v>851034.29550000001</v>
      </c>
      <c r="H16" s="72">
        <v>3.5393583971023301</v>
      </c>
      <c r="I16" s="71">
        <v>28946.6273</v>
      </c>
      <c r="J16" s="72">
        <v>3.2850761262380601</v>
      </c>
      <c r="K16" s="71">
        <v>-10911.6515</v>
      </c>
      <c r="L16" s="72">
        <v>-1.2821635458990699</v>
      </c>
      <c r="M16" s="72">
        <v>-3.6528181641431599</v>
      </c>
      <c r="N16" s="71">
        <v>14258881.5013</v>
      </c>
      <c r="O16" s="71">
        <v>250463500.81850001</v>
      </c>
      <c r="P16" s="71">
        <v>52786</v>
      </c>
      <c r="Q16" s="71">
        <v>48706</v>
      </c>
      <c r="R16" s="72">
        <v>8.3767913604073403</v>
      </c>
      <c r="S16" s="71">
        <v>16.692976344106398</v>
      </c>
      <c r="T16" s="71">
        <v>16.903136397979701</v>
      </c>
      <c r="U16" s="73">
        <v>-1.25897293293371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439128.33490000002</v>
      </c>
      <c r="E17" s="71">
        <v>888808.10809999995</v>
      </c>
      <c r="F17" s="72">
        <v>49.406427652727203</v>
      </c>
      <c r="G17" s="71">
        <v>550225.37219999998</v>
      </c>
      <c r="H17" s="72">
        <v>-20.191187632041402</v>
      </c>
      <c r="I17" s="71">
        <v>56760.088799999998</v>
      </c>
      <c r="J17" s="72">
        <v>12.9256265854322</v>
      </c>
      <c r="K17" s="71">
        <v>9389.2944000000007</v>
      </c>
      <c r="L17" s="72">
        <v>1.7064451903514</v>
      </c>
      <c r="M17" s="72">
        <v>5.0451921499021299</v>
      </c>
      <c r="N17" s="71">
        <v>7209315.9258000003</v>
      </c>
      <c r="O17" s="71">
        <v>234168555.80520001</v>
      </c>
      <c r="P17" s="71">
        <v>12839</v>
      </c>
      <c r="Q17" s="71">
        <v>12202</v>
      </c>
      <c r="R17" s="72">
        <v>5.2204556630060601</v>
      </c>
      <c r="S17" s="71">
        <v>34.202689843445803</v>
      </c>
      <c r="T17" s="71">
        <v>43.639539386985703</v>
      </c>
      <c r="U17" s="73">
        <v>-27.590957280654798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1910703.1954999999</v>
      </c>
      <c r="E18" s="71">
        <v>2019510.4262999999</v>
      </c>
      <c r="F18" s="72">
        <v>94.612197620620904</v>
      </c>
      <c r="G18" s="71">
        <v>1868059.6449</v>
      </c>
      <c r="H18" s="72">
        <v>2.2827724326908601</v>
      </c>
      <c r="I18" s="71">
        <v>278388.0539</v>
      </c>
      <c r="J18" s="72">
        <v>14.5699266403933</v>
      </c>
      <c r="K18" s="71">
        <v>285611.82559999998</v>
      </c>
      <c r="L18" s="72">
        <v>15.289224109077599</v>
      </c>
      <c r="M18" s="72">
        <v>-2.5292271021428E-2</v>
      </c>
      <c r="N18" s="71">
        <v>26402490.792800002</v>
      </c>
      <c r="O18" s="71">
        <v>550567280.26240003</v>
      </c>
      <c r="P18" s="71">
        <v>88029</v>
      </c>
      <c r="Q18" s="71">
        <v>86127</v>
      </c>
      <c r="R18" s="72">
        <v>2.2083667142707801</v>
      </c>
      <c r="S18" s="71">
        <v>21.705383402060701</v>
      </c>
      <c r="T18" s="71">
        <v>21.633109775099602</v>
      </c>
      <c r="U18" s="73">
        <v>0.33297558316460002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401857.11570000002</v>
      </c>
      <c r="E19" s="71">
        <v>622809.9547</v>
      </c>
      <c r="F19" s="72">
        <v>64.523232595659096</v>
      </c>
      <c r="G19" s="71">
        <v>500697.826</v>
      </c>
      <c r="H19" s="72">
        <v>-19.740591064599499</v>
      </c>
      <c r="I19" s="71">
        <v>48043.246700000003</v>
      </c>
      <c r="J19" s="72">
        <v>11.9553057101684</v>
      </c>
      <c r="K19" s="71">
        <v>44924.083700000003</v>
      </c>
      <c r="L19" s="72">
        <v>8.9722945391817994</v>
      </c>
      <c r="M19" s="72">
        <v>6.9431866898600994E-2</v>
      </c>
      <c r="N19" s="71">
        <v>7678474.8622000003</v>
      </c>
      <c r="O19" s="71">
        <v>164879499.86539999</v>
      </c>
      <c r="P19" s="71">
        <v>9215</v>
      </c>
      <c r="Q19" s="71">
        <v>9227</v>
      </c>
      <c r="R19" s="72">
        <v>-0.13005310501788001</v>
      </c>
      <c r="S19" s="71">
        <v>43.609019609332599</v>
      </c>
      <c r="T19" s="71">
        <v>43.649835558686497</v>
      </c>
      <c r="U19" s="73">
        <v>-9.3595200533044001E-2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928724.7291</v>
      </c>
      <c r="E20" s="71">
        <v>1178646.5458</v>
      </c>
      <c r="F20" s="72">
        <v>78.795863985639002</v>
      </c>
      <c r="G20" s="71">
        <v>983283.74250000005</v>
      </c>
      <c r="H20" s="72">
        <v>-5.54865407021616</v>
      </c>
      <c r="I20" s="71">
        <v>41089.428999999996</v>
      </c>
      <c r="J20" s="72">
        <v>4.4242850128281397</v>
      </c>
      <c r="K20" s="71">
        <v>67375.027900000001</v>
      </c>
      <c r="L20" s="72">
        <v>6.8520433103774199</v>
      </c>
      <c r="M20" s="72">
        <v>-0.39013859762720798</v>
      </c>
      <c r="N20" s="71">
        <v>15419398.176000001</v>
      </c>
      <c r="O20" s="71">
        <v>268905660.00010002</v>
      </c>
      <c r="P20" s="71">
        <v>41306</v>
      </c>
      <c r="Q20" s="71">
        <v>41845</v>
      </c>
      <c r="R20" s="72">
        <v>-1.2880869876926699</v>
      </c>
      <c r="S20" s="71">
        <v>22.484015133394699</v>
      </c>
      <c r="T20" s="71">
        <v>22.670617376030599</v>
      </c>
      <c r="U20" s="73">
        <v>-0.82993291691380799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358528.69380000001</v>
      </c>
      <c r="E21" s="71">
        <v>408780.13990000001</v>
      </c>
      <c r="F21" s="72">
        <v>87.706974680254007</v>
      </c>
      <c r="G21" s="71">
        <v>479179.51530000003</v>
      </c>
      <c r="H21" s="72">
        <v>-25.1786267249893</v>
      </c>
      <c r="I21" s="71">
        <v>48330.006999999998</v>
      </c>
      <c r="J21" s="72">
        <v>13.4800945742324</v>
      </c>
      <c r="K21" s="71">
        <v>32681.067899999998</v>
      </c>
      <c r="L21" s="72">
        <v>6.8202138982379799</v>
      </c>
      <c r="M21" s="72">
        <v>0.47883805840995802</v>
      </c>
      <c r="N21" s="71">
        <v>5431417.0480000004</v>
      </c>
      <c r="O21" s="71">
        <v>100684324.4955</v>
      </c>
      <c r="P21" s="71">
        <v>31715</v>
      </c>
      <c r="Q21" s="71">
        <v>32373</v>
      </c>
      <c r="R21" s="72">
        <v>-2.03255799586075</v>
      </c>
      <c r="S21" s="71">
        <v>11.304704203058501</v>
      </c>
      <c r="T21" s="71">
        <v>11.4280082877707</v>
      </c>
      <c r="U21" s="73">
        <v>-1.0907325171659401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1408374.0360000001</v>
      </c>
      <c r="E22" s="71">
        <v>1399194.6257</v>
      </c>
      <c r="F22" s="72">
        <v>100.656049568187</v>
      </c>
      <c r="G22" s="71">
        <v>1191939.0020999999</v>
      </c>
      <c r="H22" s="72">
        <v>18.158230708004101</v>
      </c>
      <c r="I22" s="71">
        <v>150329.3848</v>
      </c>
      <c r="J22" s="72">
        <v>10.673967352235399</v>
      </c>
      <c r="K22" s="71">
        <v>123953.724</v>
      </c>
      <c r="L22" s="72">
        <v>10.399334511381401</v>
      </c>
      <c r="M22" s="72">
        <v>0.212786352429395</v>
      </c>
      <c r="N22" s="71">
        <v>20602690.449299999</v>
      </c>
      <c r="O22" s="71">
        <v>332876255.87230003</v>
      </c>
      <c r="P22" s="71">
        <v>85833</v>
      </c>
      <c r="Q22" s="71">
        <v>84122</v>
      </c>
      <c r="R22" s="72">
        <v>2.0339506906635698</v>
      </c>
      <c r="S22" s="71">
        <v>16.408304917689001</v>
      </c>
      <c r="T22" s="71">
        <v>16.356200990228501</v>
      </c>
      <c r="U22" s="73">
        <v>0.31754607024857501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2701051.8742</v>
      </c>
      <c r="E23" s="71">
        <v>3560757.9844999998</v>
      </c>
      <c r="F23" s="72">
        <v>75.856092606060102</v>
      </c>
      <c r="G23" s="71">
        <v>2657265.5164999999</v>
      </c>
      <c r="H23" s="72">
        <v>1.64779761104463</v>
      </c>
      <c r="I23" s="71">
        <v>272313.0085</v>
      </c>
      <c r="J23" s="72">
        <v>10.0817393068637</v>
      </c>
      <c r="K23" s="71">
        <v>102763.9022</v>
      </c>
      <c r="L23" s="72">
        <v>3.8672801630811402</v>
      </c>
      <c r="M23" s="72">
        <v>1.64988972460409</v>
      </c>
      <c r="N23" s="71">
        <v>43068946.972900003</v>
      </c>
      <c r="O23" s="71">
        <v>710125140.88139999</v>
      </c>
      <c r="P23" s="71">
        <v>86034</v>
      </c>
      <c r="Q23" s="71">
        <v>83646</v>
      </c>
      <c r="R23" s="72">
        <v>2.8548884585037002</v>
      </c>
      <c r="S23" s="71">
        <v>31.395167889439101</v>
      </c>
      <c r="T23" s="71">
        <v>31.0204082215527</v>
      </c>
      <c r="U23" s="73">
        <v>1.1936858219904201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300715.35729999997</v>
      </c>
      <c r="E24" s="71">
        <v>343870.82020000002</v>
      </c>
      <c r="F24" s="72">
        <v>87.450094522442996</v>
      </c>
      <c r="G24" s="71">
        <v>302592.8823</v>
      </c>
      <c r="H24" s="72">
        <v>-0.62047890410673601</v>
      </c>
      <c r="I24" s="71">
        <v>46575.603799999997</v>
      </c>
      <c r="J24" s="72">
        <v>15.4882691120877</v>
      </c>
      <c r="K24" s="71">
        <v>54053.984499999999</v>
      </c>
      <c r="L24" s="72">
        <v>17.863600785694999</v>
      </c>
      <c r="M24" s="72">
        <v>-0.138350220972147</v>
      </c>
      <c r="N24" s="71">
        <v>4144925.9010000001</v>
      </c>
      <c r="O24" s="71">
        <v>67078170.453100003</v>
      </c>
      <c r="P24" s="71">
        <v>29931</v>
      </c>
      <c r="Q24" s="71">
        <v>30335</v>
      </c>
      <c r="R24" s="72">
        <v>-1.33179495632109</v>
      </c>
      <c r="S24" s="71">
        <v>10.0469532357756</v>
      </c>
      <c r="T24" s="71">
        <v>9.9332377253997102</v>
      </c>
      <c r="U24" s="73">
        <v>1.13184074522203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307929.9865</v>
      </c>
      <c r="E25" s="71">
        <v>338534.78259999998</v>
      </c>
      <c r="F25" s="72">
        <v>90.959630243914603</v>
      </c>
      <c r="G25" s="71">
        <v>275703.64429999999</v>
      </c>
      <c r="H25" s="72">
        <v>11.6887617796353</v>
      </c>
      <c r="I25" s="71">
        <v>19761.1535</v>
      </c>
      <c r="J25" s="72">
        <v>6.41741771388023</v>
      </c>
      <c r="K25" s="71">
        <v>8386.1483000000007</v>
      </c>
      <c r="L25" s="72">
        <v>3.04172558955181</v>
      </c>
      <c r="M25" s="72">
        <v>1.35640401207787</v>
      </c>
      <c r="N25" s="71">
        <v>4083057.7518000002</v>
      </c>
      <c r="O25" s="71">
        <v>73945522.855499998</v>
      </c>
      <c r="P25" s="71">
        <v>21539</v>
      </c>
      <c r="Q25" s="71">
        <v>21232</v>
      </c>
      <c r="R25" s="72">
        <v>1.44593067068575</v>
      </c>
      <c r="S25" s="71">
        <v>14.2963919634152</v>
      </c>
      <c r="T25" s="71">
        <v>12.9528564996232</v>
      </c>
      <c r="U25" s="73">
        <v>9.3977240357576104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556420.46239999996</v>
      </c>
      <c r="E26" s="71">
        <v>615685.5405</v>
      </c>
      <c r="F26" s="72">
        <v>90.374131890141399</v>
      </c>
      <c r="G26" s="71">
        <v>546280.54200000002</v>
      </c>
      <c r="H26" s="72">
        <v>1.85617455142675</v>
      </c>
      <c r="I26" s="71">
        <v>103783.694</v>
      </c>
      <c r="J26" s="72">
        <v>18.6520268417792</v>
      </c>
      <c r="K26" s="71">
        <v>101015.30100000001</v>
      </c>
      <c r="L26" s="72">
        <v>18.491469718136099</v>
      </c>
      <c r="M26" s="72">
        <v>2.7405679858342E-2</v>
      </c>
      <c r="N26" s="71">
        <v>9640496.4221999999</v>
      </c>
      <c r="O26" s="71">
        <v>159070605.88370001</v>
      </c>
      <c r="P26" s="71">
        <v>41635</v>
      </c>
      <c r="Q26" s="71">
        <v>43001</v>
      </c>
      <c r="R26" s="72">
        <v>-3.1766703099927902</v>
      </c>
      <c r="S26" s="71">
        <v>13.364247926023801</v>
      </c>
      <c r="T26" s="71">
        <v>13.144865665914701</v>
      </c>
      <c r="U26" s="73">
        <v>1.6415608369688699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262342.76650000003</v>
      </c>
      <c r="E27" s="71">
        <v>359321.42200000002</v>
      </c>
      <c r="F27" s="72">
        <v>73.010611234862594</v>
      </c>
      <c r="G27" s="71">
        <v>317514.04619999998</v>
      </c>
      <c r="H27" s="72">
        <v>-17.376012293090199</v>
      </c>
      <c r="I27" s="71">
        <v>73564.416200000007</v>
      </c>
      <c r="J27" s="72">
        <v>28.041335837632101</v>
      </c>
      <c r="K27" s="71">
        <v>105893.5068</v>
      </c>
      <c r="L27" s="72">
        <v>33.350810166457499</v>
      </c>
      <c r="M27" s="72">
        <v>-0.305298139394511</v>
      </c>
      <c r="N27" s="71">
        <v>3532971.0904999999</v>
      </c>
      <c r="O27" s="71">
        <v>59352889.6527</v>
      </c>
      <c r="P27" s="71">
        <v>34509</v>
      </c>
      <c r="Q27" s="71">
        <v>35698</v>
      </c>
      <c r="R27" s="72">
        <v>-3.3307188077763499</v>
      </c>
      <c r="S27" s="71">
        <v>7.6021549885537096</v>
      </c>
      <c r="T27" s="71">
        <v>7.7518711888621201</v>
      </c>
      <c r="U27" s="73">
        <v>-1.9693915808587701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941439.48250000004</v>
      </c>
      <c r="E28" s="71">
        <v>1051918.3589999999</v>
      </c>
      <c r="F28" s="72">
        <v>89.497390595499596</v>
      </c>
      <c r="G28" s="71">
        <v>991413.86259999999</v>
      </c>
      <c r="H28" s="72">
        <v>-5.0407183100043902</v>
      </c>
      <c r="I28" s="71">
        <v>50995.848899999997</v>
      </c>
      <c r="J28" s="72">
        <v>5.41679522135402</v>
      </c>
      <c r="K28" s="71">
        <v>11139.840399999999</v>
      </c>
      <c r="L28" s="72">
        <v>1.1236316961299699</v>
      </c>
      <c r="M28" s="72">
        <v>3.5777899026273299</v>
      </c>
      <c r="N28" s="71">
        <v>14105487.749500001</v>
      </c>
      <c r="O28" s="71">
        <v>212172434.94760001</v>
      </c>
      <c r="P28" s="71">
        <v>43621</v>
      </c>
      <c r="Q28" s="71">
        <v>42932</v>
      </c>
      <c r="R28" s="72">
        <v>1.6048635050778</v>
      </c>
      <c r="S28" s="71">
        <v>21.582253559065599</v>
      </c>
      <c r="T28" s="71">
        <v>21.3295715200783</v>
      </c>
      <c r="U28" s="73">
        <v>1.17078616603125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664372.38459999999</v>
      </c>
      <c r="E29" s="71">
        <v>775953.35030000005</v>
      </c>
      <c r="F29" s="72">
        <v>85.620145121242103</v>
      </c>
      <c r="G29" s="71">
        <v>687041.21059999999</v>
      </c>
      <c r="H29" s="72">
        <v>-3.2994856276820901</v>
      </c>
      <c r="I29" s="71">
        <v>102703.3486</v>
      </c>
      <c r="J29" s="72">
        <v>15.4587022249329</v>
      </c>
      <c r="K29" s="71">
        <v>91565.508000000002</v>
      </c>
      <c r="L29" s="72">
        <v>13.327513195319799</v>
      </c>
      <c r="M29" s="72">
        <v>0.121637949084496</v>
      </c>
      <c r="N29" s="71">
        <v>9390556.5349000003</v>
      </c>
      <c r="O29" s="71">
        <v>157232090.2757</v>
      </c>
      <c r="P29" s="71">
        <v>97549</v>
      </c>
      <c r="Q29" s="71">
        <v>100385</v>
      </c>
      <c r="R29" s="72">
        <v>-2.8251232753897502</v>
      </c>
      <c r="S29" s="71">
        <v>6.8106529497995902</v>
      </c>
      <c r="T29" s="71">
        <v>6.7250422772326601</v>
      </c>
      <c r="U29" s="73">
        <v>1.2570112322263001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1232383.1576</v>
      </c>
      <c r="E30" s="71">
        <v>1434736.1651000001</v>
      </c>
      <c r="F30" s="72">
        <v>85.896152029743007</v>
      </c>
      <c r="G30" s="71">
        <v>1309875.3252999999</v>
      </c>
      <c r="H30" s="72">
        <v>-5.9159956831961704</v>
      </c>
      <c r="I30" s="71">
        <v>156036.03750000001</v>
      </c>
      <c r="J30" s="72">
        <v>12.6613250544475</v>
      </c>
      <c r="K30" s="71">
        <v>102165.7484</v>
      </c>
      <c r="L30" s="72">
        <v>7.7996543966198502</v>
      </c>
      <c r="M30" s="72">
        <v>0.52728326218574495</v>
      </c>
      <c r="N30" s="71">
        <v>19129199.1644</v>
      </c>
      <c r="O30" s="71">
        <v>293003579.62269998</v>
      </c>
      <c r="P30" s="71">
        <v>80527</v>
      </c>
      <c r="Q30" s="71">
        <v>79169</v>
      </c>
      <c r="R30" s="72">
        <v>1.71531786431558</v>
      </c>
      <c r="S30" s="71">
        <v>15.303974537732699</v>
      </c>
      <c r="T30" s="71">
        <v>15.288995008147101</v>
      </c>
      <c r="U30" s="73">
        <v>9.7879995478463003E-2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860565.98540000001</v>
      </c>
      <c r="E31" s="71">
        <v>1026124.5071</v>
      </c>
      <c r="F31" s="72">
        <v>83.865649776955806</v>
      </c>
      <c r="G31" s="71">
        <v>1051764.4779999999</v>
      </c>
      <c r="H31" s="72">
        <v>-18.178831534943701</v>
      </c>
      <c r="I31" s="71">
        <v>43242.294800000003</v>
      </c>
      <c r="J31" s="72">
        <v>5.0248668357372397</v>
      </c>
      <c r="K31" s="71">
        <v>4607.5261</v>
      </c>
      <c r="L31" s="72">
        <v>0.438075842679296</v>
      </c>
      <c r="M31" s="72">
        <v>8.3851437542589302</v>
      </c>
      <c r="N31" s="71">
        <v>14564455.0033</v>
      </c>
      <c r="O31" s="71">
        <v>276583236.78979999</v>
      </c>
      <c r="P31" s="71">
        <v>30985</v>
      </c>
      <c r="Q31" s="71">
        <v>30805</v>
      </c>
      <c r="R31" s="72">
        <v>0.58432072715468597</v>
      </c>
      <c r="S31" s="71">
        <v>27.7736319315798</v>
      </c>
      <c r="T31" s="71">
        <v>25.818380545366001</v>
      </c>
      <c r="U31" s="73">
        <v>7.0399557070193097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120310.8529</v>
      </c>
      <c r="E32" s="71">
        <v>155109.18350000001</v>
      </c>
      <c r="F32" s="72">
        <v>77.565267371805902</v>
      </c>
      <c r="G32" s="71">
        <v>141595.72690000001</v>
      </c>
      <c r="H32" s="72">
        <v>-15.032144306891499</v>
      </c>
      <c r="I32" s="71">
        <v>31553.4123</v>
      </c>
      <c r="J32" s="72">
        <v>26.226571867316601</v>
      </c>
      <c r="K32" s="71">
        <v>38450.584699999999</v>
      </c>
      <c r="L32" s="72">
        <v>27.155187195130001</v>
      </c>
      <c r="M32" s="72">
        <v>-0.17937756873694599</v>
      </c>
      <c r="N32" s="71">
        <v>1698358.2422</v>
      </c>
      <c r="O32" s="71">
        <v>30121164.8391</v>
      </c>
      <c r="P32" s="71">
        <v>24947</v>
      </c>
      <c r="Q32" s="71">
        <v>25514</v>
      </c>
      <c r="R32" s="72">
        <v>-2.2223093203731299</v>
      </c>
      <c r="S32" s="71">
        <v>4.8226581512807201</v>
      </c>
      <c r="T32" s="71">
        <v>4.7524819824410098</v>
      </c>
      <c r="U32" s="73">
        <v>1.45513462987349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10.531000000000001</v>
      </c>
      <c r="O33" s="71">
        <v>183.5264</v>
      </c>
      <c r="P33" s="74"/>
      <c r="Q33" s="71">
        <v>1</v>
      </c>
      <c r="R33" s="74"/>
      <c r="S33" s="74"/>
      <c r="T33" s="71">
        <v>2.2124000000000001</v>
      </c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189330.6042</v>
      </c>
      <c r="E35" s="71">
        <v>201075.38649999999</v>
      </c>
      <c r="F35" s="72">
        <v>94.159015429767706</v>
      </c>
      <c r="G35" s="71">
        <v>171434.25039999999</v>
      </c>
      <c r="H35" s="72">
        <v>10.439193894010799</v>
      </c>
      <c r="I35" s="71">
        <v>26971.643700000001</v>
      </c>
      <c r="J35" s="72">
        <v>14.245791806330701</v>
      </c>
      <c r="K35" s="71">
        <v>16862.897700000001</v>
      </c>
      <c r="L35" s="72">
        <v>9.8363644724753296</v>
      </c>
      <c r="M35" s="72">
        <v>0.59946672154691405</v>
      </c>
      <c r="N35" s="71">
        <v>2707881.3577000001</v>
      </c>
      <c r="O35" s="71">
        <v>43073153.9855</v>
      </c>
      <c r="P35" s="71">
        <v>13137</v>
      </c>
      <c r="Q35" s="71">
        <v>12669</v>
      </c>
      <c r="R35" s="72">
        <v>3.6940563580393002</v>
      </c>
      <c r="S35" s="71">
        <v>14.412012194564999</v>
      </c>
      <c r="T35" s="71">
        <v>14.506092572420901</v>
      </c>
      <c r="U35" s="73">
        <v>-0.65279141167659005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82172.7</v>
      </c>
      <c r="E36" s="74"/>
      <c r="F36" s="74"/>
      <c r="G36" s="74"/>
      <c r="H36" s="74"/>
      <c r="I36" s="71">
        <v>3053.43</v>
      </c>
      <c r="J36" s="72">
        <v>3.71586913902062</v>
      </c>
      <c r="K36" s="74"/>
      <c r="L36" s="74"/>
      <c r="M36" s="74"/>
      <c r="N36" s="71">
        <v>953353.66</v>
      </c>
      <c r="O36" s="71">
        <v>14647073.300000001</v>
      </c>
      <c r="P36" s="71">
        <v>63</v>
      </c>
      <c r="Q36" s="71">
        <v>49</v>
      </c>
      <c r="R36" s="72">
        <v>28.571428571428601</v>
      </c>
      <c r="S36" s="71">
        <v>1304.3285714285701</v>
      </c>
      <c r="T36" s="71">
        <v>929.21816326530598</v>
      </c>
      <c r="U36" s="73">
        <v>28.758889161833199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443654.91</v>
      </c>
      <c r="E37" s="71">
        <v>202328.62779999999</v>
      </c>
      <c r="F37" s="72">
        <v>219.27441253570299</v>
      </c>
      <c r="G37" s="71">
        <v>488723.29</v>
      </c>
      <c r="H37" s="72">
        <v>-9.2216558781145803</v>
      </c>
      <c r="I37" s="71">
        <v>-45146.33</v>
      </c>
      <c r="J37" s="72">
        <v>-10.176001433186</v>
      </c>
      <c r="K37" s="71">
        <v>-72315.55</v>
      </c>
      <c r="L37" s="72">
        <v>-14.7968291013919</v>
      </c>
      <c r="M37" s="72">
        <v>-0.37570370411343101</v>
      </c>
      <c r="N37" s="71">
        <v>3523005.63</v>
      </c>
      <c r="O37" s="71">
        <v>108124219.13</v>
      </c>
      <c r="P37" s="71">
        <v>169</v>
      </c>
      <c r="Q37" s="71">
        <v>64</v>
      </c>
      <c r="R37" s="72">
        <v>164.0625</v>
      </c>
      <c r="S37" s="71">
        <v>2625.1769822485198</v>
      </c>
      <c r="T37" s="71">
        <v>2514.6374999999998</v>
      </c>
      <c r="U37" s="73">
        <v>4.2107439992042597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165727.35999999999</v>
      </c>
      <c r="E38" s="71">
        <v>162050.51689999999</v>
      </c>
      <c r="F38" s="72">
        <v>102.26894870213199</v>
      </c>
      <c r="G38" s="71">
        <v>394350.59</v>
      </c>
      <c r="H38" s="72">
        <v>-57.974613401744897</v>
      </c>
      <c r="I38" s="71">
        <v>-14747.88</v>
      </c>
      <c r="J38" s="72">
        <v>-8.8988806676218104</v>
      </c>
      <c r="K38" s="71">
        <v>-16062.69</v>
      </c>
      <c r="L38" s="72">
        <v>-4.07320044836246</v>
      </c>
      <c r="M38" s="72">
        <v>-8.1854907241563996E-2</v>
      </c>
      <c r="N38" s="71">
        <v>3834065.35</v>
      </c>
      <c r="O38" s="71">
        <v>114130808.43000001</v>
      </c>
      <c r="P38" s="71">
        <v>76</v>
      </c>
      <c r="Q38" s="71">
        <v>32</v>
      </c>
      <c r="R38" s="72">
        <v>137.5</v>
      </c>
      <c r="S38" s="71">
        <v>2180.62315789474</v>
      </c>
      <c r="T38" s="71">
        <v>1531.6246874999999</v>
      </c>
      <c r="U38" s="73">
        <v>29.762064483498701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243466.83</v>
      </c>
      <c r="E39" s="71">
        <v>117133.09050000001</v>
      </c>
      <c r="F39" s="72">
        <v>207.85486745097</v>
      </c>
      <c r="G39" s="71">
        <v>274842.05</v>
      </c>
      <c r="H39" s="72">
        <v>-11.415727687957499</v>
      </c>
      <c r="I39" s="71">
        <v>-41860.69</v>
      </c>
      <c r="J39" s="72">
        <v>-17.193590601233002</v>
      </c>
      <c r="K39" s="71">
        <v>-43089.56</v>
      </c>
      <c r="L39" s="72">
        <v>-15.6779357452762</v>
      </c>
      <c r="M39" s="72">
        <v>-2.8518973041266001E-2</v>
      </c>
      <c r="N39" s="71">
        <v>3276040.19</v>
      </c>
      <c r="O39" s="71">
        <v>74951245.510000005</v>
      </c>
      <c r="P39" s="71">
        <v>119</v>
      </c>
      <c r="Q39" s="71">
        <v>75</v>
      </c>
      <c r="R39" s="72">
        <v>58.6666666666667</v>
      </c>
      <c r="S39" s="71">
        <v>2045.93974789916</v>
      </c>
      <c r="T39" s="71">
        <v>1370.4517333333299</v>
      </c>
      <c r="U39" s="73">
        <v>33.016026755403701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1">
        <v>3.42</v>
      </c>
      <c r="E40" s="74"/>
      <c r="F40" s="74"/>
      <c r="G40" s="71">
        <v>1.1100000000000001</v>
      </c>
      <c r="H40" s="72">
        <v>208.10810810810801</v>
      </c>
      <c r="I40" s="71">
        <v>3.42</v>
      </c>
      <c r="J40" s="72">
        <v>100</v>
      </c>
      <c r="K40" s="71">
        <v>0</v>
      </c>
      <c r="L40" s="72">
        <v>0</v>
      </c>
      <c r="M40" s="74"/>
      <c r="N40" s="71">
        <v>126.94</v>
      </c>
      <c r="O40" s="71">
        <v>4003.36</v>
      </c>
      <c r="P40" s="71">
        <v>1</v>
      </c>
      <c r="Q40" s="74"/>
      <c r="R40" s="74"/>
      <c r="S40" s="71">
        <v>3.42</v>
      </c>
      <c r="T40" s="74"/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139163.25630000001</v>
      </c>
      <c r="E41" s="71">
        <v>109152.7629</v>
      </c>
      <c r="F41" s="72">
        <v>127.494030020563</v>
      </c>
      <c r="G41" s="71">
        <v>287224.78600000002</v>
      </c>
      <c r="H41" s="72">
        <v>-51.549008622118002</v>
      </c>
      <c r="I41" s="71">
        <v>8327.2883000000002</v>
      </c>
      <c r="J41" s="72">
        <v>5.9838268530081802</v>
      </c>
      <c r="K41" s="71">
        <v>15696.844800000001</v>
      </c>
      <c r="L41" s="72">
        <v>5.4650035669275399</v>
      </c>
      <c r="M41" s="72">
        <v>-0.46949285629682702</v>
      </c>
      <c r="N41" s="71">
        <v>1942056.9239000001</v>
      </c>
      <c r="O41" s="71">
        <v>46787852.604199998</v>
      </c>
      <c r="P41" s="71">
        <v>238</v>
      </c>
      <c r="Q41" s="71">
        <v>192</v>
      </c>
      <c r="R41" s="72">
        <v>23.9583333333333</v>
      </c>
      <c r="S41" s="71">
        <v>584.719564285714</v>
      </c>
      <c r="T41" s="71">
        <v>607.58546927083296</v>
      </c>
      <c r="U41" s="73">
        <v>-3.9105763483477398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321552.65039999998</v>
      </c>
      <c r="E42" s="71">
        <v>340349.59850000002</v>
      </c>
      <c r="F42" s="72">
        <v>94.4771646028547</v>
      </c>
      <c r="G42" s="71">
        <v>352995.05339999998</v>
      </c>
      <c r="H42" s="72">
        <v>-8.9073211358490898</v>
      </c>
      <c r="I42" s="71">
        <v>11783.375099999999</v>
      </c>
      <c r="J42" s="72">
        <v>3.6645243276153701</v>
      </c>
      <c r="K42" s="71">
        <v>18448.103800000001</v>
      </c>
      <c r="L42" s="72">
        <v>5.2261649624578004</v>
      </c>
      <c r="M42" s="72">
        <v>-0.36126903730886401</v>
      </c>
      <c r="N42" s="71">
        <v>5100737.0672000004</v>
      </c>
      <c r="O42" s="71">
        <v>119337285.7834</v>
      </c>
      <c r="P42" s="71">
        <v>1742</v>
      </c>
      <c r="Q42" s="71">
        <v>1399</v>
      </c>
      <c r="R42" s="72">
        <v>24.5175125089349</v>
      </c>
      <c r="S42" s="71">
        <v>184.588203444317</v>
      </c>
      <c r="T42" s="71">
        <v>183.08171944245899</v>
      </c>
      <c r="U42" s="73">
        <v>0.81613232793201296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158835.93</v>
      </c>
      <c r="E43" s="71">
        <v>87060.389299999995</v>
      </c>
      <c r="F43" s="72">
        <v>182.443395069909</v>
      </c>
      <c r="G43" s="71">
        <v>219271.97</v>
      </c>
      <c r="H43" s="72">
        <v>-27.562136647014199</v>
      </c>
      <c r="I43" s="71">
        <v>-16274.36</v>
      </c>
      <c r="J43" s="72">
        <v>-10.2460192728434</v>
      </c>
      <c r="K43" s="71">
        <v>-35778.47</v>
      </c>
      <c r="L43" s="72">
        <v>-16.316937363220699</v>
      </c>
      <c r="M43" s="72">
        <v>-0.54513538449240595</v>
      </c>
      <c r="N43" s="71">
        <v>1354833.69</v>
      </c>
      <c r="O43" s="71">
        <v>48286677.520000003</v>
      </c>
      <c r="P43" s="71">
        <v>95</v>
      </c>
      <c r="Q43" s="71">
        <v>30</v>
      </c>
      <c r="R43" s="72">
        <v>216.666666666667</v>
      </c>
      <c r="S43" s="71">
        <v>1671.95715789474</v>
      </c>
      <c r="T43" s="71">
        <v>1402.48</v>
      </c>
      <c r="U43" s="73">
        <v>16.117467880220801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69670.100000000006</v>
      </c>
      <c r="E44" s="71">
        <v>17715.643400000001</v>
      </c>
      <c r="F44" s="72">
        <v>393.26881009582797</v>
      </c>
      <c r="G44" s="71">
        <v>111459.94</v>
      </c>
      <c r="H44" s="72">
        <v>-37.493147762326103</v>
      </c>
      <c r="I44" s="71">
        <v>6477.74</v>
      </c>
      <c r="J44" s="72">
        <v>9.2977331739153506</v>
      </c>
      <c r="K44" s="71">
        <v>14333.56</v>
      </c>
      <c r="L44" s="72">
        <v>12.8598310747341</v>
      </c>
      <c r="M44" s="72">
        <v>-0.54807179793435801</v>
      </c>
      <c r="N44" s="71">
        <v>972730.33</v>
      </c>
      <c r="O44" s="71">
        <v>19290551.420000002</v>
      </c>
      <c r="P44" s="71">
        <v>58</v>
      </c>
      <c r="Q44" s="71">
        <v>36</v>
      </c>
      <c r="R44" s="72">
        <v>61.1111111111111</v>
      </c>
      <c r="S44" s="71">
        <v>1201.2086206896599</v>
      </c>
      <c r="T44" s="71">
        <v>1143.40055555556</v>
      </c>
      <c r="U44" s="73">
        <v>4.8124916969801701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25001.222300000001</v>
      </c>
      <c r="E45" s="77"/>
      <c r="F45" s="77"/>
      <c r="G45" s="76">
        <v>37741.305500000002</v>
      </c>
      <c r="H45" s="78">
        <v>-33.756339456779003</v>
      </c>
      <c r="I45" s="76">
        <v>1803.3719000000001</v>
      </c>
      <c r="J45" s="78">
        <v>7.2131349354067398</v>
      </c>
      <c r="K45" s="76">
        <v>4649.1184999999996</v>
      </c>
      <c r="L45" s="78">
        <v>12.3183828391946</v>
      </c>
      <c r="M45" s="78">
        <v>-0.61210455272327402</v>
      </c>
      <c r="N45" s="76">
        <v>258789.06529999999</v>
      </c>
      <c r="O45" s="76">
        <v>6123255.5853000004</v>
      </c>
      <c r="P45" s="76">
        <v>24</v>
      </c>
      <c r="Q45" s="76">
        <v>18</v>
      </c>
      <c r="R45" s="78">
        <v>33.3333333333333</v>
      </c>
      <c r="S45" s="76">
        <v>1041.7175958333301</v>
      </c>
      <c r="T45" s="76">
        <v>587.72532777777803</v>
      </c>
      <c r="U45" s="79">
        <v>43.581126964873803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68898</v>
      </c>
      <c r="D2" s="32">
        <v>620224.28931111097</v>
      </c>
      <c r="E2" s="32">
        <v>492628.90998803399</v>
      </c>
      <c r="F2" s="32">
        <v>127595.379323077</v>
      </c>
      <c r="G2" s="32">
        <v>492628.90998803399</v>
      </c>
      <c r="H2" s="32">
        <v>0.20572457661211299</v>
      </c>
    </row>
    <row r="3" spans="1:8" ht="14.25" x14ac:dyDescent="0.2">
      <c r="A3" s="32">
        <v>2</v>
      </c>
      <c r="B3" s="33">
        <v>13</v>
      </c>
      <c r="C3" s="32">
        <v>14903</v>
      </c>
      <c r="D3" s="32">
        <v>128894.849155964</v>
      </c>
      <c r="E3" s="32">
        <v>105156.33825939801</v>
      </c>
      <c r="F3" s="32">
        <v>23738.510896566098</v>
      </c>
      <c r="G3" s="32">
        <v>105156.33825939801</v>
      </c>
      <c r="H3" s="32">
        <v>0.184169585146434</v>
      </c>
    </row>
    <row r="4" spans="1:8" ht="14.25" x14ac:dyDescent="0.2">
      <c r="A4" s="32">
        <v>3</v>
      </c>
      <c r="B4" s="33">
        <v>14</v>
      </c>
      <c r="C4" s="32">
        <v>121266</v>
      </c>
      <c r="D4" s="32">
        <v>162287.70514273501</v>
      </c>
      <c r="E4" s="32">
        <v>119816.363061538</v>
      </c>
      <c r="F4" s="32">
        <v>42471.342081196599</v>
      </c>
      <c r="G4" s="32">
        <v>119816.363061538</v>
      </c>
      <c r="H4" s="32">
        <v>0.26170400304719499</v>
      </c>
    </row>
    <row r="5" spans="1:8" ht="14.25" x14ac:dyDescent="0.2">
      <c r="A5" s="32">
        <v>4</v>
      </c>
      <c r="B5" s="33">
        <v>15</v>
      </c>
      <c r="C5" s="32">
        <v>2923</v>
      </c>
      <c r="D5" s="32">
        <v>39292.7438794872</v>
      </c>
      <c r="E5" s="32">
        <v>30554.406470085501</v>
      </c>
      <c r="F5" s="32">
        <v>8738.3374094017108</v>
      </c>
      <c r="G5" s="32">
        <v>30554.406470085501</v>
      </c>
      <c r="H5" s="32">
        <v>0.22239061329498</v>
      </c>
    </row>
    <row r="6" spans="1:8" ht="14.25" x14ac:dyDescent="0.2">
      <c r="A6" s="32">
        <v>5</v>
      </c>
      <c r="B6" s="33">
        <v>16</v>
      </c>
      <c r="C6" s="32">
        <v>3853</v>
      </c>
      <c r="D6" s="32">
        <v>97626.069775213706</v>
      </c>
      <c r="E6" s="32">
        <v>86007.220680341896</v>
      </c>
      <c r="F6" s="32">
        <v>11618.849094871801</v>
      </c>
      <c r="G6" s="32">
        <v>86007.220680341896</v>
      </c>
      <c r="H6" s="32">
        <v>0.119013795409612</v>
      </c>
    </row>
    <row r="7" spans="1:8" ht="14.25" x14ac:dyDescent="0.2">
      <c r="A7" s="32">
        <v>6</v>
      </c>
      <c r="B7" s="33">
        <v>17</v>
      </c>
      <c r="C7" s="32">
        <v>29660</v>
      </c>
      <c r="D7" s="32">
        <v>282933.40077521402</v>
      </c>
      <c r="E7" s="32">
        <v>227736.28384359</v>
      </c>
      <c r="F7" s="32">
        <v>55197.116931623903</v>
      </c>
      <c r="G7" s="32">
        <v>227736.28384359</v>
      </c>
      <c r="H7" s="32">
        <v>0.19508872681835501</v>
      </c>
    </row>
    <row r="8" spans="1:8" ht="14.25" x14ac:dyDescent="0.2">
      <c r="A8" s="32">
        <v>7</v>
      </c>
      <c r="B8" s="33">
        <v>18</v>
      </c>
      <c r="C8" s="32">
        <v>63438</v>
      </c>
      <c r="D8" s="32">
        <v>123784.712325641</v>
      </c>
      <c r="E8" s="32">
        <v>106493.503030769</v>
      </c>
      <c r="F8" s="32">
        <v>17291.209294871798</v>
      </c>
      <c r="G8" s="32">
        <v>106493.503030769</v>
      </c>
      <c r="H8" s="32">
        <v>0.13968776087133999</v>
      </c>
    </row>
    <row r="9" spans="1:8" ht="14.25" x14ac:dyDescent="0.2">
      <c r="A9" s="32">
        <v>8</v>
      </c>
      <c r="B9" s="33">
        <v>19</v>
      </c>
      <c r="C9" s="32">
        <v>14558</v>
      </c>
      <c r="D9" s="32">
        <v>87188.163821367503</v>
      </c>
      <c r="E9" s="32">
        <v>70505.465441880297</v>
      </c>
      <c r="F9" s="32">
        <v>16682.698379487199</v>
      </c>
      <c r="G9" s="32">
        <v>70505.465441880297</v>
      </c>
      <c r="H9" s="32">
        <v>0.19134132029282</v>
      </c>
    </row>
    <row r="10" spans="1:8" ht="14.25" x14ac:dyDescent="0.2">
      <c r="A10" s="32">
        <v>9</v>
      </c>
      <c r="B10" s="33">
        <v>21</v>
      </c>
      <c r="C10" s="32">
        <v>211522</v>
      </c>
      <c r="D10" s="32">
        <v>881154.90434102598</v>
      </c>
      <c r="E10" s="32">
        <v>852208.82184187998</v>
      </c>
      <c r="F10" s="32">
        <v>28946.082499145301</v>
      </c>
      <c r="G10" s="32">
        <v>852208.82184187998</v>
      </c>
      <c r="H10" s="35">
        <v>3.2850163298804698E-2</v>
      </c>
    </row>
    <row r="11" spans="1:8" ht="14.25" x14ac:dyDescent="0.2">
      <c r="A11" s="32">
        <v>10</v>
      </c>
      <c r="B11" s="33">
        <v>22</v>
      </c>
      <c r="C11" s="32">
        <v>42111.133000000002</v>
      </c>
      <c r="D11" s="32">
        <v>439128.33121709398</v>
      </c>
      <c r="E11" s="32">
        <v>382368.24588034197</v>
      </c>
      <c r="F11" s="32">
        <v>56760.085336752098</v>
      </c>
      <c r="G11" s="32">
        <v>382368.24588034197</v>
      </c>
      <c r="H11" s="32">
        <v>0.12925625905173299</v>
      </c>
    </row>
    <row r="12" spans="1:8" ht="14.25" x14ac:dyDescent="0.2">
      <c r="A12" s="32">
        <v>11</v>
      </c>
      <c r="B12" s="33">
        <v>23</v>
      </c>
      <c r="C12" s="32">
        <v>247994.11300000001</v>
      </c>
      <c r="D12" s="32">
        <v>1910702.87069082</v>
      </c>
      <c r="E12" s="32">
        <v>1632315.1370240799</v>
      </c>
      <c r="F12" s="32">
        <v>278387.73366674199</v>
      </c>
      <c r="G12" s="32">
        <v>1632315.1370240799</v>
      </c>
      <c r="H12" s="32">
        <v>0.14569912357230599</v>
      </c>
    </row>
    <row r="13" spans="1:8" ht="14.25" x14ac:dyDescent="0.2">
      <c r="A13" s="32">
        <v>12</v>
      </c>
      <c r="B13" s="33">
        <v>24</v>
      </c>
      <c r="C13" s="32">
        <v>14132</v>
      </c>
      <c r="D13" s="32">
        <v>401857.178407692</v>
      </c>
      <c r="E13" s="32">
        <v>353813.867410256</v>
      </c>
      <c r="F13" s="32">
        <v>48043.310997435903</v>
      </c>
      <c r="G13" s="32">
        <v>353813.867410256</v>
      </c>
      <c r="H13" s="32">
        <v>0.11955319844677501</v>
      </c>
    </row>
    <row r="14" spans="1:8" ht="14.25" x14ac:dyDescent="0.2">
      <c r="A14" s="32">
        <v>13</v>
      </c>
      <c r="B14" s="33">
        <v>25</v>
      </c>
      <c r="C14" s="32">
        <v>85002</v>
      </c>
      <c r="D14" s="32">
        <v>928724.86439999996</v>
      </c>
      <c r="E14" s="32">
        <v>887635.30009999999</v>
      </c>
      <c r="F14" s="32">
        <v>41089.564299999998</v>
      </c>
      <c r="G14" s="32">
        <v>887635.30009999999</v>
      </c>
      <c r="H14" s="32">
        <v>4.4242989366442602E-2</v>
      </c>
    </row>
    <row r="15" spans="1:8" ht="14.25" x14ac:dyDescent="0.2">
      <c r="A15" s="32">
        <v>14</v>
      </c>
      <c r="B15" s="33">
        <v>26</v>
      </c>
      <c r="C15" s="32">
        <v>70286</v>
      </c>
      <c r="D15" s="32">
        <v>358527.95424285601</v>
      </c>
      <c r="E15" s="32">
        <v>310198.68658214202</v>
      </c>
      <c r="F15" s="32">
        <v>48329.267660714002</v>
      </c>
      <c r="G15" s="32">
        <v>310198.68658214202</v>
      </c>
      <c r="H15" s="32">
        <v>0.13479916165191699</v>
      </c>
    </row>
    <row r="16" spans="1:8" ht="14.25" x14ac:dyDescent="0.2">
      <c r="A16" s="32">
        <v>15</v>
      </c>
      <c r="B16" s="33">
        <v>27</v>
      </c>
      <c r="C16" s="32">
        <v>207001.26500000001</v>
      </c>
      <c r="D16" s="32">
        <v>1408375.50396667</v>
      </c>
      <c r="E16" s="32">
        <v>1258044.6486</v>
      </c>
      <c r="F16" s="32">
        <v>150330.85536666701</v>
      </c>
      <c r="G16" s="32">
        <v>1258044.6486</v>
      </c>
      <c r="H16" s="32">
        <v>0.10674060642439601</v>
      </c>
    </row>
    <row r="17" spans="1:8" ht="14.25" x14ac:dyDescent="0.2">
      <c r="A17" s="32">
        <v>16</v>
      </c>
      <c r="B17" s="33">
        <v>29</v>
      </c>
      <c r="C17" s="32">
        <v>211363</v>
      </c>
      <c r="D17" s="32">
        <v>2701053.33196923</v>
      </c>
      <c r="E17" s="32">
        <v>2428738.8994700899</v>
      </c>
      <c r="F17" s="32">
        <v>272314.43249914498</v>
      </c>
      <c r="G17" s="32">
        <v>2428738.8994700899</v>
      </c>
      <c r="H17" s="32">
        <v>0.100817865858506</v>
      </c>
    </row>
    <row r="18" spans="1:8" ht="14.25" x14ac:dyDescent="0.2">
      <c r="A18" s="32">
        <v>17</v>
      </c>
      <c r="B18" s="33">
        <v>31</v>
      </c>
      <c r="C18" s="32">
        <v>32486.358</v>
      </c>
      <c r="D18" s="32">
        <v>300715.38051912101</v>
      </c>
      <c r="E18" s="32">
        <v>254139.74570047701</v>
      </c>
      <c r="F18" s="32">
        <v>46575.634818643797</v>
      </c>
      <c r="G18" s="32">
        <v>254139.74570047701</v>
      </c>
      <c r="H18" s="32">
        <v>0.15488278231143601</v>
      </c>
    </row>
    <row r="19" spans="1:8" ht="14.25" x14ac:dyDescent="0.2">
      <c r="A19" s="32">
        <v>18</v>
      </c>
      <c r="B19" s="33">
        <v>32</v>
      </c>
      <c r="C19" s="32">
        <v>25373.784</v>
      </c>
      <c r="D19" s="32">
        <v>307929.996727116</v>
      </c>
      <c r="E19" s="32">
        <v>288168.82796817698</v>
      </c>
      <c r="F19" s="32">
        <v>19761.1687589391</v>
      </c>
      <c r="G19" s="32">
        <v>288168.82796817698</v>
      </c>
      <c r="H19" s="32">
        <v>6.4174224560691995E-2</v>
      </c>
    </row>
    <row r="20" spans="1:8" ht="14.25" x14ac:dyDescent="0.2">
      <c r="A20" s="32">
        <v>19</v>
      </c>
      <c r="B20" s="33">
        <v>33</v>
      </c>
      <c r="C20" s="32">
        <v>56292.981</v>
      </c>
      <c r="D20" s="32">
        <v>556420.271280054</v>
      </c>
      <c r="E20" s="32">
        <v>452636.75082283799</v>
      </c>
      <c r="F20" s="32">
        <v>103783.520457217</v>
      </c>
      <c r="G20" s="32">
        <v>452636.75082283799</v>
      </c>
      <c r="H20" s="32">
        <v>0.18652002059245701</v>
      </c>
    </row>
    <row r="21" spans="1:8" ht="14.25" x14ac:dyDescent="0.2">
      <c r="A21" s="32">
        <v>20</v>
      </c>
      <c r="B21" s="33">
        <v>34</v>
      </c>
      <c r="C21" s="32">
        <v>50522.421000000002</v>
      </c>
      <c r="D21" s="32">
        <v>262342.66368534899</v>
      </c>
      <c r="E21" s="32">
        <v>188778.365098487</v>
      </c>
      <c r="F21" s="32">
        <v>73564.298586862307</v>
      </c>
      <c r="G21" s="32">
        <v>188778.365098487</v>
      </c>
      <c r="H21" s="32">
        <v>0.28041301995429302</v>
      </c>
    </row>
    <row r="22" spans="1:8" ht="14.25" x14ac:dyDescent="0.2">
      <c r="A22" s="32">
        <v>21</v>
      </c>
      <c r="B22" s="33">
        <v>35</v>
      </c>
      <c r="C22" s="32">
        <v>31788.403999999999</v>
      </c>
      <c r="D22" s="32">
        <v>941439.48092035402</v>
      </c>
      <c r="E22" s="32">
        <v>890443.630176106</v>
      </c>
      <c r="F22" s="32">
        <v>50995.8507442478</v>
      </c>
      <c r="G22" s="32">
        <v>890443.630176106</v>
      </c>
      <c r="H22" s="32">
        <v>5.4167954263394699E-2</v>
      </c>
    </row>
    <row r="23" spans="1:8" ht="14.25" x14ac:dyDescent="0.2">
      <c r="A23" s="32">
        <v>22</v>
      </c>
      <c r="B23" s="33">
        <v>36</v>
      </c>
      <c r="C23" s="32">
        <v>137600.16</v>
      </c>
      <c r="D23" s="32">
        <v>664372.38486106205</v>
      </c>
      <c r="E23" s="32">
        <v>561669.00181176304</v>
      </c>
      <c r="F23" s="32">
        <v>102703.38304929899</v>
      </c>
      <c r="G23" s="32">
        <v>561669.00181176304</v>
      </c>
      <c r="H23" s="32">
        <v>0.15458707404097999</v>
      </c>
    </row>
    <row r="24" spans="1:8" ht="14.25" x14ac:dyDescent="0.2">
      <c r="A24" s="32">
        <v>23</v>
      </c>
      <c r="B24" s="33">
        <v>37</v>
      </c>
      <c r="C24" s="32">
        <v>153926.52900000001</v>
      </c>
      <c r="D24" s="32">
        <v>1232383.1714663701</v>
      </c>
      <c r="E24" s="32">
        <v>1076347.1025955901</v>
      </c>
      <c r="F24" s="32">
        <v>156036.06887078501</v>
      </c>
      <c r="G24" s="32">
        <v>1076347.1025955901</v>
      </c>
      <c r="H24" s="32">
        <v>0.12661327457524699</v>
      </c>
    </row>
    <row r="25" spans="1:8" ht="14.25" x14ac:dyDescent="0.2">
      <c r="A25" s="32">
        <v>24</v>
      </c>
      <c r="B25" s="33">
        <v>38</v>
      </c>
      <c r="C25" s="32">
        <v>174186.36300000001</v>
      </c>
      <c r="D25" s="32">
        <v>860565.89522212395</v>
      </c>
      <c r="E25" s="32">
        <v>817323.668693805</v>
      </c>
      <c r="F25" s="32">
        <v>43242.226528318599</v>
      </c>
      <c r="G25" s="32">
        <v>817323.668693805</v>
      </c>
      <c r="H25" s="32">
        <v>5.0248594289408997E-2</v>
      </c>
    </row>
    <row r="26" spans="1:8" ht="14.25" x14ac:dyDescent="0.2">
      <c r="A26" s="32">
        <v>25</v>
      </c>
      <c r="B26" s="33">
        <v>39</v>
      </c>
      <c r="C26" s="32">
        <v>73587.513000000006</v>
      </c>
      <c r="D26" s="32">
        <v>120310.796705227</v>
      </c>
      <c r="E26" s="32">
        <v>88757.4397618933</v>
      </c>
      <c r="F26" s="32">
        <v>31553.3569433333</v>
      </c>
      <c r="G26" s="32">
        <v>88757.4397618933</v>
      </c>
      <c r="H26" s="32">
        <v>0.26226538105837799</v>
      </c>
    </row>
    <row r="27" spans="1:8" ht="14.25" x14ac:dyDescent="0.2">
      <c r="A27" s="32">
        <v>26</v>
      </c>
      <c r="B27" s="33">
        <v>42</v>
      </c>
      <c r="C27" s="32">
        <v>9971.0609999999997</v>
      </c>
      <c r="D27" s="32">
        <v>189330.60250000001</v>
      </c>
      <c r="E27" s="32">
        <v>162358.95600000001</v>
      </c>
      <c r="F27" s="32">
        <v>26971.646499999999</v>
      </c>
      <c r="G27" s="32">
        <v>162358.95600000001</v>
      </c>
      <c r="H27" s="32">
        <v>0.142457934131383</v>
      </c>
    </row>
    <row r="28" spans="1:8" ht="14.25" x14ac:dyDescent="0.2">
      <c r="A28" s="32">
        <v>27</v>
      </c>
      <c r="B28" s="33">
        <v>75</v>
      </c>
      <c r="C28" s="32">
        <v>251</v>
      </c>
      <c r="D28" s="32">
        <v>139163.256410256</v>
      </c>
      <c r="E28" s="32">
        <v>130835.96991453</v>
      </c>
      <c r="F28" s="32">
        <v>8327.2864957264992</v>
      </c>
      <c r="G28" s="32">
        <v>130835.96991453</v>
      </c>
      <c r="H28" s="32">
        <v>5.9838255517515801E-2</v>
      </c>
    </row>
    <row r="29" spans="1:8" ht="14.25" x14ac:dyDescent="0.2">
      <c r="A29" s="32">
        <v>28</v>
      </c>
      <c r="B29" s="33">
        <v>76</v>
      </c>
      <c r="C29" s="32">
        <v>2589</v>
      </c>
      <c r="D29" s="32">
        <v>321552.64581880299</v>
      </c>
      <c r="E29" s="32">
        <v>309769.27143247903</v>
      </c>
      <c r="F29" s="32">
        <v>11783.3743863248</v>
      </c>
      <c r="G29" s="32">
        <v>309769.27143247903</v>
      </c>
      <c r="H29" s="32">
        <v>3.6645241578776397E-2</v>
      </c>
    </row>
    <row r="30" spans="1:8" ht="14.25" x14ac:dyDescent="0.2">
      <c r="A30" s="32">
        <v>29</v>
      </c>
      <c r="B30" s="33">
        <v>99</v>
      </c>
      <c r="C30" s="32">
        <v>24</v>
      </c>
      <c r="D30" s="32">
        <v>25001.222297859498</v>
      </c>
      <c r="E30" s="32">
        <v>23197.850147492602</v>
      </c>
      <c r="F30" s="32">
        <v>1803.3721503668401</v>
      </c>
      <c r="G30" s="32">
        <v>23197.850147492602</v>
      </c>
      <c r="H30" s="32">
        <v>7.2131359374427106E-2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63</v>
      </c>
      <c r="D32" s="37">
        <v>82172.7</v>
      </c>
      <c r="E32" s="37">
        <v>79119.27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151</v>
      </c>
      <c r="D33" s="37">
        <v>443654.91</v>
      </c>
      <c r="E33" s="37">
        <v>488801.24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62</v>
      </c>
      <c r="D34" s="37">
        <v>165727.35999999999</v>
      </c>
      <c r="E34" s="37">
        <v>180475.24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111</v>
      </c>
      <c r="D35" s="37">
        <v>243466.83</v>
      </c>
      <c r="E35" s="37">
        <v>285327.52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4</v>
      </c>
      <c r="D36" s="37">
        <v>3.42</v>
      </c>
      <c r="E36" s="37">
        <v>0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93</v>
      </c>
      <c r="D37" s="37">
        <v>158835.93</v>
      </c>
      <c r="E37" s="37">
        <v>175110.29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52</v>
      </c>
      <c r="D38" s="37">
        <v>69670.100000000006</v>
      </c>
      <c r="E38" s="37">
        <v>63192.36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2015-08-15T03:24:27Z</dcterms:modified>
</cp:coreProperties>
</file>