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<sst xmlns="http://schemas.openxmlformats.org/spreadsheetml/2006/main" count="117" uniqueCount="75">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</sst>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19498486.446299996</v>
      </c>
      <c r="F3" s="25">
        <f>RA!I7</f>
        <v>2007422.2508</v>
      </c>
      <c r="G3" s="16">
        <f>SUM(G4:G40)</f>
        <v>17491064.195499998</v>
      </c>
      <c r="H3" s="27">
        <f>RA!J7</f>
        <v>10.2952721808873</v>
      </c>
      <c r="I3" s="20">
        <f>SUM(I4:I40)</f>
        <v>19498491.755478892</v>
      </c>
      <c r="J3" s="21">
        <f>SUM(J4:J40)</f>
        <v>17491064.172483061</v>
      </c>
      <c r="K3" s="22">
        <f>E3-I3</f>
        <v>-5.3091788962483406</v>
      </c>
      <c r="L3" s="22">
        <f>G3-J3</f>
        <v>2.3016937077045441E-2</v>
      </c>
    </row>
    <row r="4" spans="1:13" x14ac:dyDescent="0.15">
      <c r="A4" s="44">
        <f>RA!A8</f>
        <v>42231</v>
      </c>
      <c r="B4" s="12">
        <v>12</v>
      </c>
      <c r="C4" s="42" t="s">
        <v>6</v>
      </c>
      <c r="D4" s="42"/>
      <c r="E4" s="15">
        <f>VLOOKUP(C4,RA!B8:D36,3,0)</f>
        <v>671037.36769999994</v>
      </c>
      <c r="F4" s="25">
        <f>VLOOKUP(C4,RA!B8:I39,8,0)</f>
        <v>149479.01740000001</v>
      </c>
      <c r="G4" s="16">
        <f t="shared" ref="G4:G40" si="0">E4-F4</f>
        <v>521558.35029999993</v>
      </c>
      <c r="H4" s="27">
        <f>RA!J8</f>
        <v>22.275811243171699</v>
      </c>
      <c r="I4" s="20">
        <f>VLOOKUP(B4,RMS!B:D,3,FALSE)</f>
        <v>671038.31465299102</v>
      </c>
      <c r="J4" s="21">
        <f>VLOOKUP(B4,RMS!B:E,4,FALSE)</f>
        <v>521558.36439914501</v>
      </c>
      <c r="K4" s="22">
        <f t="shared" ref="K4:K40" si="1">E4-I4</f>
        <v>-0.94695299107115716</v>
      </c>
      <c r="L4" s="22">
        <f t="shared" ref="L4:L40" si="2">G4-J4</f>
        <v>-1.4099145075306296E-2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139417.538</v>
      </c>
      <c r="F5" s="25">
        <f>VLOOKUP(C5,RA!B9:I40,8,0)</f>
        <v>25571.984100000001</v>
      </c>
      <c r="G5" s="16">
        <f t="shared" si="0"/>
        <v>113845.5539</v>
      </c>
      <c r="H5" s="27">
        <f>RA!J9</f>
        <v>18.342013828991899</v>
      </c>
      <c r="I5" s="20">
        <f>VLOOKUP(B5,RMS!B:D,3,FALSE)</f>
        <v>139417.65155551801</v>
      </c>
      <c r="J5" s="21">
        <f>VLOOKUP(B5,RMS!B:E,4,FALSE)</f>
        <v>113845.544985599</v>
      </c>
      <c r="K5" s="22">
        <f t="shared" si="1"/>
        <v>-0.11355551800807007</v>
      </c>
      <c r="L5" s="22">
        <f t="shared" si="2"/>
        <v>8.9144009980373085E-3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196602.30360000001</v>
      </c>
      <c r="F6" s="25">
        <f>VLOOKUP(C6,RA!B10:I41,8,0)</f>
        <v>50151.788699999997</v>
      </c>
      <c r="G6" s="16">
        <f t="shared" si="0"/>
        <v>146450.51490000001</v>
      </c>
      <c r="H6" s="27">
        <f>RA!J10</f>
        <v>25.509257918990102</v>
      </c>
      <c r="I6" s="20">
        <f>VLOOKUP(B6,RMS!B:D,3,FALSE)</f>
        <v>196604.69719316199</v>
      </c>
      <c r="J6" s="21">
        <f>VLOOKUP(B6,RMS!B:E,4,FALSE)</f>
        <v>146450.51489230801</v>
      </c>
      <c r="K6" s="22">
        <f>E6-I6</f>
        <v>-2.3935931619780604</v>
      </c>
      <c r="L6" s="22">
        <f t="shared" si="2"/>
        <v>7.6919968705624342E-6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47661.151100000003</v>
      </c>
      <c r="F7" s="25">
        <f>VLOOKUP(C7,RA!B11:I42,8,0)</f>
        <v>10357.895399999999</v>
      </c>
      <c r="G7" s="16">
        <f t="shared" si="0"/>
        <v>37303.255700000002</v>
      </c>
      <c r="H7" s="27">
        <f>RA!J11</f>
        <v>21.732365167319699</v>
      </c>
      <c r="I7" s="20">
        <f>VLOOKUP(B7,RMS!B:D,3,FALSE)</f>
        <v>47661.198037606802</v>
      </c>
      <c r="J7" s="21">
        <f>VLOOKUP(B7,RMS!B:E,4,FALSE)</f>
        <v>37303.256068376097</v>
      </c>
      <c r="K7" s="22">
        <f t="shared" si="1"/>
        <v>-4.6937606799474452E-2</v>
      </c>
      <c r="L7" s="22">
        <f t="shared" si="2"/>
        <v>-3.6837609513895586E-4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103230.3306</v>
      </c>
      <c r="F8" s="25">
        <f>VLOOKUP(C8,RA!B12:I43,8,0)</f>
        <v>14710.610699999999</v>
      </c>
      <c r="G8" s="16">
        <f t="shared" si="0"/>
        <v>88519.719899999996</v>
      </c>
      <c r="H8" s="27">
        <f>RA!J12</f>
        <v>14.250279558825699</v>
      </c>
      <c r="I8" s="20">
        <f>VLOOKUP(B8,RMS!B:D,3,FALSE)</f>
        <v>103230.34135641</v>
      </c>
      <c r="J8" s="21">
        <f>VLOOKUP(B8,RMS!B:E,4,FALSE)</f>
        <v>88519.717442734996</v>
      </c>
      <c r="K8" s="22">
        <f t="shared" si="1"/>
        <v>-1.0756410003523342E-2</v>
      </c>
      <c r="L8" s="22">
        <f t="shared" si="2"/>
        <v>2.4572649999754503E-3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301455.36869999999</v>
      </c>
      <c r="F9" s="25">
        <f>VLOOKUP(C9,RA!B13:I44,8,0)</f>
        <v>63608.518300000003</v>
      </c>
      <c r="G9" s="16">
        <f t="shared" si="0"/>
        <v>237846.8504</v>
      </c>
      <c r="H9" s="27">
        <f>RA!J13</f>
        <v>21.100476191320201</v>
      </c>
      <c r="I9" s="20">
        <f>VLOOKUP(B9,RMS!B:D,3,FALSE)</f>
        <v>301455.60364700801</v>
      </c>
      <c r="J9" s="21">
        <f>VLOOKUP(B9,RMS!B:E,4,FALSE)</f>
        <v>237846.84794188</v>
      </c>
      <c r="K9" s="22">
        <f t="shared" si="1"/>
        <v>-0.23494700802257285</v>
      </c>
      <c r="L9" s="22">
        <f t="shared" si="2"/>
        <v>2.458119997754693E-3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127074.55070000001</v>
      </c>
      <c r="F10" s="25">
        <f>VLOOKUP(C10,RA!B14:I45,8,0)</f>
        <v>17322.6865</v>
      </c>
      <c r="G10" s="16">
        <f t="shared" si="0"/>
        <v>109751.86420000001</v>
      </c>
      <c r="H10" s="27">
        <f>RA!J14</f>
        <v>13.6319085171473</v>
      </c>
      <c r="I10" s="20">
        <f>VLOOKUP(B10,RMS!B:D,3,FALSE)</f>
        <v>127074.557422222</v>
      </c>
      <c r="J10" s="21">
        <f>VLOOKUP(B10,RMS!B:E,4,FALSE)</f>
        <v>109751.860847009</v>
      </c>
      <c r="K10" s="22">
        <f t="shared" si="1"/>
        <v>-6.7222219950053841E-3</v>
      </c>
      <c r="L10" s="22">
        <f t="shared" si="2"/>
        <v>3.3529910142533481E-3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97660.768200000006</v>
      </c>
      <c r="F11" s="25">
        <f>VLOOKUP(C11,RA!B15:I46,8,0)</f>
        <v>19849.1682</v>
      </c>
      <c r="G11" s="16">
        <f t="shared" si="0"/>
        <v>77811.600000000006</v>
      </c>
      <c r="H11" s="27">
        <f>RA!J15</f>
        <v>20.324607891011901</v>
      </c>
      <c r="I11" s="20">
        <f>VLOOKUP(B11,RMS!B:D,3,FALSE)</f>
        <v>97660.912435897393</v>
      </c>
      <c r="J11" s="21">
        <f>VLOOKUP(B11,RMS!B:E,4,FALSE)</f>
        <v>77811.600375213704</v>
      </c>
      <c r="K11" s="22">
        <f t="shared" si="1"/>
        <v>-0.1442358973872615</v>
      </c>
      <c r="L11" s="22">
        <f t="shared" si="2"/>
        <v>-3.7521369813475758E-4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1054567.6491</v>
      </c>
      <c r="F12" s="25">
        <f>VLOOKUP(C12,RA!B16:I47,8,0)</f>
        <v>46371.474300000002</v>
      </c>
      <c r="G12" s="16">
        <f t="shared" si="0"/>
        <v>1008196.1748</v>
      </c>
      <c r="H12" s="27">
        <f>RA!J16</f>
        <v>4.3972024307378303</v>
      </c>
      <c r="I12" s="20">
        <f>VLOOKUP(B12,RMS!B:D,3,FALSE)</f>
        <v>1054567.05851709</v>
      </c>
      <c r="J12" s="21">
        <f>VLOOKUP(B12,RMS!B:E,4,FALSE)</f>
        <v>1008196.1750735</v>
      </c>
      <c r="K12" s="22">
        <f t="shared" si="1"/>
        <v>0.59058290999382734</v>
      </c>
      <c r="L12" s="22">
        <f t="shared" si="2"/>
        <v>-2.7349998708814383E-4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495677.93469999998</v>
      </c>
      <c r="F13" s="25">
        <f>VLOOKUP(C13,RA!B17:I48,8,0)</f>
        <v>62681.287600000003</v>
      </c>
      <c r="G13" s="16">
        <f t="shared" si="0"/>
        <v>432996.6471</v>
      </c>
      <c r="H13" s="27">
        <f>RA!J17</f>
        <v>12.645567456606001</v>
      </c>
      <c r="I13" s="20">
        <f>VLOOKUP(B13,RMS!B:D,3,FALSE)</f>
        <v>495677.94476666697</v>
      </c>
      <c r="J13" s="21">
        <f>VLOOKUP(B13,RMS!B:E,4,FALSE)</f>
        <v>432996.64680341899</v>
      </c>
      <c r="K13" s="22">
        <f t="shared" si="1"/>
        <v>-1.0066666989587247E-2</v>
      </c>
      <c r="L13" s="22">
        <f t="shared" si="2"/>
        <v>2.9658101266250014E-4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2052923.1871</v>
      </c>
      <c r="F14" s="25">
        <f>VLOOKUP(C14,RA!B18:I49,8,0)</f>
        <v>288852.27049999998</v>
      </c>
      <c r="G14" s="16">
        <f t="shared" si="0"/>
        <v>1764070.9166000001</v>
      </c>
      <c r="H14" s="27">
        <f>RA!J18</f>
        <v>14.070291198183501</v>
      </c>
      <c r="I14" s="20">
        <f>VLOOKUP(B14,RMS!B:D,3,FALSE)</f>
        <v>2052922.88582557</v>
      </c>
      <c r="J14" s="21">
        <f>VLOOKUP(B14,RMS!B:E,4,FALSE)</f>
        <v>1764070.9037593401</v>
      </c>
      <c r="K14" s="22">
        <f t="shared" si="1"/>
        <v>0.30127443000674248</v>
      </c>
      <c r="L14" s="22">
        <f t="shared" si="2"/>
        <v>1.2840660056099296E-2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477503.32089999999</v>
      </c>
      <c r="F15" s="25">
        <f>VLOOKUP(C15,RA!B19:I50,8,0)</f>
        <v>49865.408199999998</v>
      </c>
      <c r="G15" s="16">
        <f t="shared" si="0"/>
        <v>427637.91269999999</v>
      </c>
      <c r="H15" s="27">
        <f>RA!J19</f>
        <v>10.442944795863101</v>
      </c>
      <c r="I15" s="20">
        <f>VLOOKUP(B15,RMS!B:D,3,FALSE)</f>
        <v>477503.39302307699</v>
      </c>
      <c r="J15" s="21">
        <f>VLOOKUP(B15,RMS!B:E,4,FALSE)</f>
        <v>427637.91267008497</v>
      </c>
      <c r="K15" s="22">
        <f t="shared" si="1"/>
        <v>-7.2123076999559999E-2</v>
      </c>
      <c r="L15" s="22">
        <f t="shared" si="2"/>
        <v>2.9915012419223785E-5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1014863.0538</v>
      </c>
      <c r="F16" s="25">
        <f>VLOOKUP(C16,RA!B20:I51,8,0)</f>
        <v>55883.373699999996</v>
      </c>
      <c r="G16" s="16">
        <f t="shared" si="0"/>
        <v>958979.6801</v>
      </c>
      <c r="H16" s="27">
        <f>RA!J20</f>
        <v>5.5064940526461399</v>
      </c>
      <c r="I16" s="20">
        <f>VLOOKUP(B16,RMS!B:D,3,FALSE)</f>
        <v>1014863.2273</v>
      </c>
      <c r="J16" s="21">
        <f>VLOOKUP(B16,RMS!B:E,4,FALSE)</f>
        <v>958979.6801</v>
      </c>
      <c r="K16" s="22">
        <f t="shared" si="1"/>
        <v>-0.17350000003352761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402505.7954</v>
      </c>
      <c r="F17" s="25">
        <f>VLOOKUP(C17,RA!B21:I52,8,0)</f>
        <v>54156.641600000003</v>
      </c>
      <c r="G17" s="16">
        <f t="shared" si="0"/>
        <v>348349.15379999997</v>
      </c>
      <c r="H17" s="27">
        <f>RA!J21</f>
        <v>13.454872505917701</v>
      </c>
      <c r="I17" s="20">
        <f>VLOOKUP(B17,RMS!B:D,3,FALSE)</f>
        <v>402504.952969087</v>
      </c>
      <c r="J17" s="21">
        <f>VLOOKUP(B17,RMS!B:E,4,FALSE)</f>
        <v>348349.153701815</v>
      </c>
      <c r="K17" s="22">
        <f t="shared" si="1"/>
        <v>0.84243091300595552</v>
      </c>
      <c r="L17" s="22">
        <f t="shared" si="2"/>
        <v>9.818497346714139E-5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1576805.6491</v>
      </c>
      <c r="F18" s="25">
        <f>VLOOKUP(C18,RA!B22:I53,8,0)</f>
        <v>176722.35579999999</v>
      </c>
      <c r="G18" s="16">
        <f t="shared" si="0"/>
        <v>1400083.2933</v>
      </c>
      <c r="H18" s="27">
        <f>RA!J22</f>
        <v>11.207618129784599</v>
      </c>
      <c r="I18" s="20">
        <f>VLOOKUP(B18,RMS!B:D,3,FALSE)</f>
        <v>1576807.2872333301</v>
      </c>
      <c r="J18" s="21">
        <f>VLOOKUP(B18,RMS!B:E,4,FALSE)</f>
        <v>1400083.294</v>
      </c>
      <c r="K18" s="22">
        <f t="shared" si="1"/>
        <v>-1.6381333300378174</v>
      </c>
      <c r="L18" s="22">
        <f t="shared" si="2"/>
        <v>-6.99999975040555E-4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3138523.4885</v>
      </c>
      <c r="F19" s="25">
        <f>VLOOKUP(C19,RA!B23:I54,8,0)</f>
        <v>306283.38439999998</v>
      </c>
      <c r="G19" s="16">
        <f t="shared" si="0"/>
        <v>2832240.1041000001</v>
      </c>
      <c r="H19" s="27">
        <f>RA!J23</f>
        <v>9.7588367753902805</v>
      </c>
      <c r="I19" s="20">
        <f>VLOOKUP(B19,RMS!B:D,3,FALSE)</f>
        <v>3138525.1943008499</v>
      </c>
      <c r="J19" s="21">
        <f>VLOOKUP(B19,RMS!B:E,4,FALSE)</f>
        <v>2832240.1462837602</v>
      </c>
      <c r="K19" s="22">
        <f t="shared" si="1"/>
        <v>-1.7058008499443531</v>
      </c>
      <c r="L19" s="22">
        <f t="shared" si="2"/>
        <v>-4.2183760087937117E-2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332180.489</v>
      </c>
      <c r="F20" s="25">
        <f>VLOOKUP(C20,RA!B24:I55,8,0)</f>
        <v>50001.951099999998</v>
      </c>
      <c r="G20" s="16">
        <f t="shared" si="0"/>
        <v>282178.5379</v>
      </c>
      <c r="H20" s="27">
        <f>RA!J24</f>
        <v>15.0526454008562</v>
      </c>
      <c r="I20" s="20">
        <f>VLOOKUP(B20,RMS!B:D,3,FALSE)</f>
        <v>332180.504547788</v>
      </c>
      <c r="J20" s="21">
        <f>VLOOKUP(B20,RMS!B:E,4,FALSE)</f>
        <v>282178.53707646398</v>
      </c>
      <c r="K20" s="22">
        <f t="shared" si="1"/>
        <v>-1.5547788003459573E-2</v>
      </c>
      <c r="L20" s="22">
        <f t="shared" si="2"/>
        <v>8.2353601465001702E-4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408030.91810000001</v>
      </c>
      <c r="F21" s="25">
        <f>VLOOKUP(C21,RA!B25:I56,8,0)</f>
        <v>26293.720799999999</v>
      </c>
      <c r="G21" s="16">
        <f t="shared" si="0"/>
        <v>381737.1973</v>
      </c>
      <c r="H21" s="27">
        <f>RA!J25</f>
        <v>6.4440510837847702</v>
      </c>
      <c r="I21" s="20">
        <f>VLOOKUP(B21,RMS!B:D,3,FALSE)</f>
        <v>408030.92814029998</v>
      </c>
      <c r="J21" s="21">
        <f>VLOOKUP(B21,RMS!B:E,4,FALSE)</f>
        <v>381737.20040312299</v>
      </c>
      <c r="K21" s="22">
        <f t="shared" si="1"/>
        <v>-1.0040299966931343E-2</v>
      </c>
      <c r="L21" s="22">
        <f t="shared" si="2"/>
        <v>-3.1031229882501066E-3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623412.73719999997</v>
      </c>
      <c r="F22" s="25">
        <f>VLOOKUP(C22,RA!B26:I57,8,0)</f>
        <v>120856.192</v>
      </c>
      <c r="G22" s="16">
        <f t="shared" si="0"/>
        <v>502556.54519999999</v>
      </c>
      <c r="H22" s="27">
        <f>RA!J26</f>
        <v>19.386224372446101</v>
      </c>
      <c r="I22" s="20">
        <f>VLOOKUP(B22,RMS!B:D,3,FALSE)</f>
        <v>623412.53845290805</v>
      </c>
      <c r="J22" s="21">
        <f>VLOOKUP(B22,RMS!B:E,4,FALSE)</f>
        <v>502556.55458681198</v>
      </c>
      <c r="K22" s="22">
        <f t="shared" si="1"/>
        <v>0.19874709192663431</v>
      </c>
      <c r="L22" s="22">
        <f t="shared" si="2"/>
        <v>-9.3868119874969125E-3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281176.55050000001</v>
      </c>
      <c r="F23" s="25">
        <f>VLOOKUP(C23,RA!B27:I58,8,0)</f>
        <v>77943.343800000002</v>
      </c>
      <c r="G23" s="16">
        <f t="shared" si="0"/>
        <v>203233.20670000001</v>
      </c>
      <c r="H23" s="27">
        <f>RA!J27</f>
        <v>27.720428201213</v>
      </c>
      <c r="I23" s="20">
        <f>VLOOKUP(B23,RMS!B:D,3,FALSE)</f>
        <v>281176.42915979098</v>
      </c>
      <c r="J23" s="21">
        <f>VLOOKUP(B23,RMS!B:E,4,FALSE)</f>
        <v>203233.21875550901</v>
      </c>
      <c r="K23" s="22">
        <f t="shared" si="1"/>
        <v>0.12134020903613418</v>
      </c>
      <c r="L23" s="22">
        <f t="shared" si="2"/>
        <v>-1.2055508996127173E-2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1079764.3972</v>
      </c>
      <c r="F24" s="25">
        <f>VLOOKUP(C24,RA!B28:I59,8,0)</f>
        <v>57065.582600000002</v>
      </c>
      <c r="G24" s="16">
        <f t="shared" si="0"/>
        <v>1022698.8146</v>
      </c>
      <c r="H24" s="27">
        <f>RA!J28</f>
        <v>5.2850031680966802</v>
      </c>
      <c r="I24" s="20">
        <f>VLOOKUP(B24,RMS!B:D,3,FALSE)</f>
        <v>1079764.3962000001</v>
      </c>
      <c r="J24" s="21">
        <f>VLOOKUP(B24,RMS!B:E,4,FALSE)</f>
        <v>1022698.8053</v>
      </c>
      <c r="K24" s="22">
        <f t="shared" si="1"/>
        <v>9.9999993108212948E-4</v>
      </c>
      <c r="L24" s="22">
        <f t="shared" si="2"/>
        <v>9.3000000342726707E-3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696656.674</v>
      </c>
      <c r="F25" s="25">
        <f>VLOOKUP(C25,RA!B29:I60,8,0)</f>
        <v>100387.1709</v>
      </c>
      <c r="G25" s="16">
        <f t="shared" si="0"/>
        <v>596269.50309999997</v>
      </c>
      <c r="H25" s="27">
        <f>RA!J29</f>
        <v>14.4098484442281</v>
      </c>
      <c r="I25" s="20">
        <f>VLOOKUP(B25,RMS!B:D,3,FALSE)</f>
        <v>696656.673382301</v>
      </c>
      <c r="J25" s="21">
        <f>VLOOKUP(B25,RMS!B:E,4,FALSE)</f>
        <v>596269.46522744</v>
      </c>
      <c r="K25" s="22">
        <f t="shared" si="1"/>
        <v>6.1769899912178516E-4</v>
      </c>
      <c r="L25" s="22">
        <f t="shared" si="2"/>
        <v>3.7872559973038733E-2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1267636.3979</v>
      </c>
      <c r="F26" s="25">
        <f>VLOOKUP(C26,RA!B30:I61,8,0)</f>
        <v>150878.46650000001</v>
      </c>
      <c r="G26" s="16">
        <f t="shared" si="0"/>
        <v>1116757.9313999999</v>
      </c>
      <c r="H26" s="27">
        <f>RA!J30</f>
        <v>11.9023457160073</v>
      </c>
      <c r="I26" s="20">
        <f>VLOOKUP(B26,RMS!B:D,3,FALSE)</f>
        <v>1267636.4175442499</v>
      </c>
      <c r="J26" s="21">
        <f>VLOOKUP(B26,RMS!B:E,4,FALSE)</f>
        <v>1116757.9230573699</v>
      </c>
      <c r="K26" s="22">
        <f t="shared" si="1"/>
        <v>-1.9644249929115176E-2</v>
      </c>
      <c r="L26" s="22">
        <f t="shared" si="2"/>
        <v>8.3426299970597029E-3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980383.26740000001</v>
      </c>
      <c r="F27" s="25">
        <f>VLOOKUP(C27,RA!B31:I62,8,0)</f>
        <v>48588.959999999999</v>
      </c>
      <c r="G27" s="16">
        <f t="shared" si="0"/>
        <v>931794.30740000005</v>
      </c>
      <c r="H27" s="27">
        <f>RA!J31</f>
        <v>4.9561188583786304</v>
      </c>
      <c r="I27" s="20">
        <f>VLOOKUP(B27,RMS!B:D,3,FALSE)</f>
        <v>980383.17025221197</v>
      </c>
      <c r="J27" s="21">
        <f>VLOOKUP(B27,RMS!B:E,4,FALSE)</f>
        <v>931794.28788938001</v>
      </c>
      <c r="K27" s="22">
        <f t="shared" si="1"/>
        <v>9.7147788037545979E-2</v>
      </c>
      <c r="L27" s="22">
        <f t="shared" si="2"/>
        <v>1.9510620040819049E-2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129950.4436</v>
      </c>
      <c r="F28" s="25">
        <f>VLOOKUP(C28,RA!B32:I63,8,0)</f>
        <v>34639.370199999998</v>
      </c>
      <c r="G28" s="16">
        <f t="shared" si="0"/>
        <v>95311.073399999994</v>
      </c>
      <c r="H28" s="27">
        <f>RA!J32</f>
        <v>26.655830669284502</v>
      </c>
      <c r="I28" s="20">
        <f>VLOOKUP(B28,RMS!B:D,3,FALSE)</f>
        <v>129950.37289586999</v>
      </c>
      <c r="J28" s="21">
        <f>VLOOKUP(B28,RMS!B:E,4,FALSE)</f>
        <v>95311.079495408296</v>
      </c>
      <c r="K28" s="22">
        <f t="shared" si="1"/>
        <v>7.0704130004742183E-2</v>
      </c>
      <c r="L28" s="22">
        <f t="shared" si="2"/>
        <v>-6.0954083019169047E-3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195874.62760000001</v>
      </c>
      <c r="F30" s="25">
        <f>VLOOKUP(C30,RA!B34:I66,8,0)</f>
        <v>28827.663700000001</v>
      </c>
      <c r="G30" s="16">
        <f t="shared" si="0"/>
        <v>167046.9639</v>
      </c>
      <c r="H30" s="27">
        <f>RA!J34</f>
        <v>0</v>
      </c>
      <c r="I30" s="20">
        <f>VLOOKUP(B30,RMS!B:D,3,FALSE)</f>
        <v>195874.62549999999</v>
      </c>
      <c r="J30" s="21">
        <f>VLOOKUP(B30,RMS!B:E,4,FALSE)</f>
        <v>167046.96090000001</v>
      </c>
      <c r="K30" s="22">
        <f t="shared" si="1"/>
        <v>2.1000000124331564E-3</v>
      </c>
      <c r="L30" s="22">
        <f t="shared" si="2"/>
        <v>2.9999999969732016E-3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94883.86</v>
      </c>
      <c r="F31" s="25">
        <f>VLOOKUP(C31,RA!B35:I67,8,0)</f>
        <v>3904.34</v>
      </c>
      <c r="G31" s="16">
        <f t="shared" si="0"/>
        <v>90979.520000000004</v>
      </c>
      <c r="H31" s="27">
        <f>RA!J35</f>
        <v>14.7174057473486</v>
      </c>
      <c r="I31" s="20">
        <f>VLOOKUP(B31,RMS!B:D,3,FALSE)</f>
        <v>94883.86</v>
      </c>
      <c r="J31" s="21">
        <f>VLOOKUP(B31,RMS!B:E,4,FALSE)</f>
        <v>90979.520000000004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303823.23</v>
      </c>
      <c r="F32" s="25">
        <f>VLOOKUP(C32,RA!B34:I67,8,0)</f>
        <v>-46878.6</v>
      </c>
      <c r="G32" s="16">
        <f t="shared" si="0"/>
        <v>350701.82999999996</v>
      </c>
      <c r="H32" s="27">
        <f>RA!J35</f>
        <v>14.7174057473486</v>
      </c>
      <c r="I32" s="20">
        <f>VLOOKUP(B32,RMS!B:D,3,FALSE)</f>
        <v>303823.23</v>
      </c>
      <c r="J32" s="21">
        <f>VLOOKUP(B32,RMS!B:E,4,FALSE)</f>
        <v>350701.83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224331.68</v>
      </c>
      <c r="F33" s="25">
        <f>VLOOKUP(C33,RA!B34:I68,8,0)</f>
        <v>-16597.39</v>
      </c>
      <c r="G33" s="16">
        <f t="shared" si="0"/>
        <v>240929.07</v>
      </c>
      <c r="H33" s="27">
        <f>RA!J34</f>
        <v>0</v>
      </c>
      <c r="I33" s="20">
        <f>VLOOKUP(B33,RMS!B:D,3,FALSE)</f>
        <v>224331.68</v>
      </c>
      <c r="J33" s="21">
        <f>VLOOKUP(B33,RMS!B:E,4,FALSE)</f>
        <v>240929.07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245083.93</v>
      </c>
      <c r="F34" s="25">
        <f>VLOOKUP(C34,RA!B35:I69,8,0)</f>
        <v>-43553.93</v>
      </c>
      <c r="G34" s="16">
        <f t="shared" si="0"/>
        <v>288637.86</v>
      </c>
      <c r="H34" s="27">
        <f>RA!J35</f>
        <v>14.7174057473486</v>
      </c>
      <c r="I34" s="20">
        <f>VLOOKUP(B34,RMS!B:D,3,FALSE)</f>
        <v>245083.93</v>
      </c>
      <c r="J34" s="21">
        <f>VLOOKUP(B34,RMS!B:E,4,FALSE)</f>
        <v>288637.86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18.809999999999999</v>
      </c>
      <c r="F35" s="25">
        <f>VLOOKUP(C35,RA!B36:I70,8,0)</f>
        <v>5.13</v>
      </c>
      <c r="G35" s="16">
        <f t="shared" si="0"/>
        <v>13.68</v>
      </c>
      <c r="H35" s="27">
        <f>RA!J36</f>
        <v>4.1148621061579904</v>
      </c>
      <c r="I35" s="20">
        <f>VLOOKUP(B35,RMS!B:D,3,FALSE)</f>
        <v>18.809999999999999</v>
      </c>
      <c r="J35" s="21">
        <f>VLOOKUP(B35,RMS!B:E,4,FALSE)</f>
        <v>13.68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133631.19680000001</v>
      </c>
      <c r="F36" s="25">
        <f>VLOOKUP(C36,RA!B8:I70,8,0)</f>
        <v>7413.2156000000004</v>
      </c>
      <c r="G36" s="16">
        <f t="shared" si="0"/>
        <v>126217.98120000001</v>
      </c>
      <c r="H36" s="27">
        <f>RA!J36</f>
        <v>4.1148621061579904</v>
      </c>
      <c r="I36" s="20">
        <f>VLOOKUP(B36,RMS!B:D,3,FALSE)</f>
        <v>133631.196581197</v>
      </c>
      <c r="J36" s="21">
        <f>VLOOKUP(B36,RMS!B:E,4,FALSE)</f>
        <v>126217.980769231</v>
      </c>
      <c r="K36" s="22">
        <f t="shared" si="1"/>
        <v>2.1880300482735038E-4</v>
      </c>
      <c r="L36" s="22">
        <f t="shared" si="2"/>
        <v>4.3076901056338102E-4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372404.7206</v>
      </c>
      <c r="F37" s="25">
        <f>VLOOKUP(C37,RA!B8:I71,8,0)</f>
        <v>14246.840700000001</v>
      </c>
      <c r="G37" s="16">
        <f t="shared" si="0"/>
        <v>358157.8799</v>
      </c>
      <c r="H37" s="27">
        <f>RA!J37</f>
        <v>-15.4295640922519</v>
      </c>
      <c r="I37" s="20">
        <f>VLOOKUP(B37,RMS!B:D,3,FALSE)</f>
        <v>372404.713383761</v>
      </c>
      <c r="J37" s="21">
        <f>VLOOKUP(B37,RMS!B:E,4,FALSE)</f>
        <v>358157.87770854699</v>
      </c>
      <c r="K37" s="22">
        <f t="shared" si="1"/>
        <v>7.2162389988079667E-3</v>
      </c>
      <c r="L37" s="22">
        <f t="shared" si="2"/>
        <v>2.1914530079811811E-3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131447.84</v>
      </c>
      <c r="F38" s="25">
        <f>VLOOKUP(C38,RA!B9:I72,8,0)</f>
        <v>-10577.75</v>
      </c>
      <c r="G38" s="16">
        <f t="shared" si="0"/>
        <v>142025.59</v>
      </c>
      <c r="H38" s="27">
        <f>RA!J38</f>
        <v>-7.3985939034558097</v>
      </c>
      <c r="I38" s="20">
        <f>VLOOKUP(B38,RMS!B:D,3,FALSE)</f>
        <v>131447.84</v>
      </c>
      <c r="J38" s="21">
        <f>VLOOKUP(B38,RMS!B:E,4,FALSE)</f>
        <v>142025.59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71425.67</v>
      </c>
      <c r="F39" s="25">
        <f>VLOOKUP(C39,RA!B10:I73,8,0)</f>
        <v>9823.7199999999993</v>
      </c>
      <c r="G39" s="16">
        <f t="shared" si="0"/>
        <v>61601.95</v>
      </c>
      <c r="H39" s="27">
        <f>RA!J39</f>
        <v>-17.771026439799599</v>
      </c>
      <c r="I39" s="20">
        <f>VLOOKUP(B39,RMS!B:D,3,FALSE)</f>
        <v>71425.67</v>
      </c>
      <c r="J39" s="21">
        <f>VLOOKUP(B39,RMS!B:E,4,FALSE)</f>
        <v>61601.95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28859.549200000001</v>
      </c>
      <c r="F40" s="25">
        <f>VLOOKUP(C40,RA!B8:I74,8,0)</f>
        <v>2286.3874999999998</v>
      </c>
      <c r="G40" s="16">
        <f t="shared" si="0"/>
        <v>26573.161700000001</v>
      </c>
      <c r="H40" s="27">
        <f>RA!J40</f>
        <v>27.272727272727298</v>
      </c>
      <c r="I40" s="20">
        <f>VLOOKUP(B40,RMS!B:D,3,FALSE)</f>
        <v>28859.549202027101</v>
      </c>
      <c r="J40" s="21">
        <f>VLOOKUP(B40,RMS!B:E,4,FALSE)</f>
        <v>26573.161969593799</v>
      </c>
      <c r="K40" s="22">
        <f t="shared" si="1"/>
        <v>-2.0270999812055379E-6</v>
      </c>
      <c r="L40" s="22">
        <f t="shared" si="2"/>
        <v>-2.6959379829349928E-4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19498486.4463</v>
      </c>
      <c r="E7" s="68">
        <v>23904360.464000002</v>
      </c>
      <c r="F7" s="69">
        <v>81.568743391670097</v>
      </c>
      <c r="G7" s="68">
        <v>21624567.314599998</v>
      </c>
      <c r="H7" s="69">
        <v>-9.8317845502719905</v>
      </c>
      <c r="I7" s="68">
        <v>2007422.2508</v>
      </c>
      <c r="J7" s="69">
        <v>10.2952721808873</v>
      </c>
      <c r="K7" s="68">
        <v>780130.15130000003</v>
      </c>
      <c r="L7" s="69">
        <v>3.6076104550461401</v>
      </c>
      <c r="M7" s="69">
        <v>1.57318890630602</v>
      </c>
      <c r="N7" s="68">
        <v>286814347.95230001</v>
      </c>
      <c r="O7" s="68">
        <v>5038965237.0411997</v>
      </c>
      <c r="P7" s="68">
        <v>1058988</v>
      </c>
      <c r="Q7" s="68">
        <v>980466</v>
      </c>
      <c r="R7" s="69">
        <v>8.0086407891757592</v>
      </c>
      <c r="S7" s="68">
        <v>18.412377143367099</v>
      </c>
      <c r="T7" s="68">
        <v>18.008590988774699</v>
      </c>
      <c r="U7" s="70">
        <v>2.1930147935178099</v>
      </c>
      <c r="V7" s="58"/>
      <c r="W7" s="58"/>
    </row>
    <row r="8" spans="1:23" ht="14.25" thickBot="1" x14ac:dyDescent="0.2">
      <c r="A8" s="55">
        <v>42231</v>
      </c>
      <c r="B8" s="45" t="s">
        <v>6</v>
      </c>
      <c r="C8" s="46"/>
      <c r="D8" s="71">
        <v>671037.36769999994</v>
      </c>
      <c r="E8" s="71">
        <v>924242.26610000001</v>
      </c>
      <c r="F8" s="72">
        <v>72.604055485533905</v>
      </c>
      <c r="G8" s="71">
        <v>677173.83730000001</v>
      </c>
      <c r="H8" s="72">
        <v>-0.90618822848605995</v>
      </c>
      <c r="I8" s="71">
        <v>149479.01740000001</v>
      </c>
      <c r="J8" s="72">
        <v>22.275811243171699</v>
      </c>
      <c r="K8" s="71">
        <v>122688.63250000001</v>
      </c>
      <c r="L8" s="72">
        <v>18.1177455096581</v>
      </c>
      <c r="M8" s="72">
        <v>0.21836077519243699</v>
      </c>
      <c r="N8" s="71">
        <v>9270743.7530000005</v>
      </c>
      <c r="O8" s="71">
        <v>180360444.72729999</v>
      </c>
      <c r="P8" s="71">
        <v>30175</v>
      </c>
      <c r="Q8" s="71">
        <v>26232</v>
      </c>
      <c r="R8" s="72">
        <v>15.031259530344601</v>
      </c>
      <c r="S8" s="71">
        <v>22.238189484672699</v>
      </c>
      <c r="T8" s="71">
        <v>23.6437755032022</v>
      </c>
      <c r="U8" s="73">
        <v>-6.3205955660114599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139417.538</v>
      </c>
      <c r="E9" s="71">
        <v>166025.1502</v>
      </c>
      <c r="F9" s="72">
        <v>83.973746045133794</v>
      </c>
      <c r="G9" s="71">
        <v>117705.54</v>
      </c>
      <c r="H9" s="72">
        <v>18.446028963462599</v>
      </c>
      <c r="I9" s="71">
        <v>25571.984100000001</v>
      </c>
      <c r="J9" s="72">
        <v>18.342013828991899</v>
      </c>
      <c r="K9" s="71">
        <v>25611.940500000001</v>
      </c>
      <c r="L9" s="72">
        <v>21.7593330781202</v>
      </c>
      <c r="M9" s="72">
        <v>-1.560069218496E-3</v>
      </c>
      <c r="N9" s="71">
        <v>1752641.9756</v>
      </c>
      <c r="O9" s="71">
        <v>29037680.580699999</v>
      </c>
      <c r="P9" s="71">
        <v>8493</v>
      </c>
      <c r="Q9" s="71">
        <v>7983</v>
      </c>
      <c r="R9" s="72">
        <v>6.3885757234122504</v>
      </c>
      <c r="S9" s="71">
        <v>16.415582008713098</v>
      </c>
      <c r="T9" s="71">
        <v>16.146150820493599</v>
      </c>
      <c r="U9" s="73">
        <v>1.64131364989984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196602.30360000001</v>
      </c>
      <c r="E10" s="71">
        <v>227354.4853</v>
      </c>
      <c r="F10" s="72">
        <v>86.473905865801697</v>
      </c>
      <c r="G10" s="71">
        <v>148116.4087</v>
      </c>
      <c r="H10" s="72">
        <v>32.734992243975498</v>
      </c>
      <c r="I10" s="71">
        <v>50151.788699999997</v>
      </c>
      <c r="J10" s="72">
        <v>25.509257918990102</v>
      </c>
      <c r="K10" s="71">
        <v>40338.728499999997</v>
      </c>
      <c r="L10" s="72">
        <v>27.234476486466399</v>
      </c>
      <c r="M10" s="72">
        <v>0.24326647281408501</v>
      </c>
      <c r="N10" s="71">
        <v>2583323.5521999998</v>
      </c>
      <c r="O10" s="71">
        <v>47241888.922499999</v>
      </c>
      <c r="P10" s="71">
        <v>101393</v>
      </c>
      <c r="Q10" s="71">
        <v>94224</v>
      </c>
      <c r="R10" s="72">
        <v>7.6084649346238802</v>
      </c>
      <c r="S10" s="71">
        <v>1.93901259061276</v>
      </c>
      <c r="T10" s="71">
        <v>1.7223361882323001</v>
      </c>
      <c r="U10" s="73">
        <v>11.174574287420899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47661.151100000003</v>
      </c>
      <c r="E11" s="71">
        <v>74642.423899999994</v>
      </c>
      <c r="F11" s="72">
        <v>63.852630460999798</v>
      </c>
      <c r="G11" s="71">
        <v>45008.267099999997</v>
      </c>
      <c r="H11" s="72">
        <v>5.8942149319052701</v>
      </c>
      <c r="I11" s="71">
        <v>10357.895399999999</v>
      </c>
      <c r="J11" s="72">
        <v>21.732365167319699</v>
      </c>
      <c r="K11" s="71">
        <v>10334.7251</v>
      </c>
      <c r="L11" s="72">
        <v>22.961837382092899</v>
      </c>
      <c r="M11" s="72">
        <v>2.2419851303060001E-3</v>
      </c>
      <c r="N11" s="71">
        <v>712530.26670000004</v>
      </c>
      <c r="O11" s="71">
        <v>15256539.6194</v>
      </c>
      <c r="P11" s="71">
        <v>2763</v>
      </c>
      <c r="Q11" s="71">
        <v>2290</v>
      </c>
      <c r="R11" s="72">
        <v>20.655021834061099</v>
      </c>
      <c r="S11" s="71">
        <v>17.249783242852001</v>
      </c>
      <c r="T11" s="71">
        <v>17.158386943231399</v>
      </c>
      <c r="U11" s="73">
        <v>0.52984027876642303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103230.3306</v>
      </c>
      <c r="E12" s="71">
        <v>244825.4559</v>
      </c>
      <c r="F12" s="72">
        <v>42.164868118193098</v>
      </c>
      <c r="G12" s="71">
        <v>171015.93770000001</v>
      </c>
      <c r="H12" s="72">
        <v>-39.637011621051997</v>
      </c>
      <c r="I12" s="71">
        <v>14710.610699999999</v>
      </c>
      <c r="J12" s="72">
        <v>14.250279558825699</v>
      </c>
      <c r="K12" s="71">
        <v>18221.358199999999</v>
      </c>
      <c r="L12" s="72">
        <v>10.6547719733375</v>
      </c>
      <c r="M12" s="72">
        <v>-0.19267210827346601</v>
      </c>
      <c r="N12" s="71">
        <v>1962387.2180000001</v>
      </c>
      <c r="O12" s="71">
        <v>53352914.0506</v>
      </c>
      <c r="P12" s="71">
        <v>1412</v>
      </c>
      <c r="Q12" s="71">
        <v>1258</v>
      </c>
      <c r="R12" s="72">
        <v>12.241653418124001</v>
      </c>
      <c r="S12" s="71">
        <v>73.109299291784694</v>
      </c>
      <c r="T12" s="71">
        <v>77.604180206677299</v>
      </c>
      <c r="U12" s="73">
        <v>-6.1481657715705103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301455.36869999999</v>
      </c>
      <c r="E13" s="71">
        <v>417646.40149999998</v>
      </c>
      <c r="F13" s="72">
        <v>72.179568078955398</v>
      </c>
      <c r="G13" s="71">
        <v>282004.67</v>
      </c>
      <c r="H13" s="72">
        <v>6.8972966653353396</v>
      </c>
      <c r="I13" s="71">
        <v>63608.518300000003</v>
      </c>
      <c r="J13" s="72">
        <v>21.100476191320201</v>
      </c>
      <c r="K13" s="71">
        <v>64410.428399999997</v>
      </c>
      <c r="L13" s="72">
        <v>22.840199206630199</v>
      </c>
      <c r="M13" s="72">
        <v>-1.2450004136287E-2</v>
      </c>
      <c r="N13" s="71">
        <v>4340676.9928000001</v>
      </c>
      <c r="O13" s="71">
        <v>82556648.013699993</v>
      </c>
      <c r="P13" s="71">
        <v>13441</v>
      </c>
      <c r="Q13" s="71">
        <v>12397</v>
      </c>
      <c r="R13" s="72">
        <v>8.4213922723239492</v>
      </c>
      <c r="S13" s="71">
        <v>22.428046179599701</v>
      </c>
      <c r="T13" s="71">
        <v>22.822713680729201</v>
      </c>
      <c r="U13" s="73">
        <v>-1.75970522786091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127074.55070000001</v>
      </c>
      <c r="E14" s="71">
        <v>185343.83609999999</v>
      </c>
      <c r="F14" s="72">
        <v>68.561519699764105</v>
      </c>
      <c r="G14" s="71">
        <v>166817.5226</v>
      </c>
      <c r="H14" s="72">
        <v>-23.824218991248799</v>
      </c>
      <c r="I14" s="71">
        <v>17322.6865</v>
      </c>
      <c r="J14" s="72">
        <v>13.6319085171473</v>
      </c>
      <c r="K14" s="71">
        <v>9564.0894000000008</v>
      </c>
      <c r="L14" s="72">
        <v>5.7332642584154998</v>
      </c>
      <c r="M14" s="72">
        <v>0.81122172488266298</v>
      </c>
      <c r="N14" s="71">
        <v>2271430.3010999998</v>
      </c>
      <c r="O14" s="71">
        <v>43649706.216600001</v>
      </c>
      <c r="P14" s="71">
        <v>2768</v>
      </c>
      <c r="Q14" s="71">
        <v>2641</v>
      </c>
      <c r="R14" s="72">
        <v>4.8087845513063296</v>
      </c>
      <c r="S14" s="71">
        <v>45.908435946531803</v>
      </c>
      <c r="T14" s="71">
        <v>46.870391404770899</v>
      </c>
      <c r="U14" s="73">
        <v>-2.09537841663674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97660.768200000006</v>
      </c>
      <c r="E15" s="71">
        <v>154179.01209999999</v>
      </c>
      <c r="F15" s="72">
        <v>63.342452951156197</v>
      </c>
      <c r="G15" s="71">
        <v>180650.77129999999</v>
      </c>
      <c r="H15" s="72">
        <v>-45.939467904170499</v>
      </c>
      <c r="I15" s="71">
        <v>19849.1682</v>
      </c>
      <c r="J15" s="72">
        <v>20.324607891011901</v>
      </c>
      <c r="K15" s="71">
        <v>-42210.400199999996</v>
      </c>
      <c r="L15" s="72">
        <v>-23.365745906450002</v>
      </c>
      <c r="M15" s="72">
        <v>-1.47024354438601</v>
      </c>
      <c r="N15" s="71">
        <v>1821512.5020000001</v>
      </c>
      <c r="O15" s="71">
        <v>33708843.367200002</v>
      </c>
      <c r="P15" s="71">
        <v>5193</v>
      </c>
      <c r="Q15" s="71">
        <v>4719</v>
      </c>
      <c r="R15" s="72">
        <v>10.0445009535919</v>
      </c>
      <c r="S15" s="71">
        <v>18.806233044483001</v>
      </c>
      <c r="T15" s="71">
        <v>18.475954439499901</v>
      </c>
      <c r="U15" s="73">
        <v>1.75621882490682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1054567.6491</v>
      </c>
      <c r="E16" s="71">
        <v>1379973.7069999999</v>
      </c>
      <c r="F16" s="72">
        <v>76.419401598062507</v>
      </c>
      <c r="G16" s="71">
        <v>917109.19550000003</v>
      </c>
      <c r="H16" s="72">
        <v>14.988231965666699</v>
      </c>
      <c r="I16" s="71">
        <v>46371.474300000002</v>
      </c>
      <c r="J16" s="72">
        <v>4.3972024307378303</v>
      </c>
      <c r="K16" s="71">
        <v>1349.625</v>
      </c>
      <c r="L16" s="72">
        <v>0.147160775033359</v>
      </c>
      <c r="M16" s="72">
        <v>33.358784328980299</v>
      </c>
      <c r="N16" s="71">
        <v>15313449.1504</v>
      </c>
      <c r="O16" s="71">
        <v>251518068.46759999</v>
      </c>
      <c r="P16" s="71">
        <v>59250</v>
      </c>
      <c r="Q16" s="71">
        <v>52786</v>
      </c>
      <c r="R16" s="72">
        <v>12.245671200697201</v>
      </c>
      <c r="S16" s="71">
        <v>17.798610111392399</v>
      </c>
      <c r="T16" s="71">
        <v>16.692976344106398</v>
      </c>
      <c r="U16" s="73">
        <v>6.2119107074452398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495677.93469999998</v>
      </c>
      <c r="E17" s="71">
        <v>1079529.5131000001</v>
      </c>
      <c r="F17" s="72">
        <v>45.916107775191897</v>
      </c>
      <c r="G17" s="71">
        <v>807356.44140000001</v>
      </c>
      <c r="H17" s="72">
        <v>-38.6048207108539</v>
      </c>
      <c r="I17" s="71">
        <v>62681.287600000003</v>
      </c>
      <c r="J17" s="72">
        <v>12.645567456606001</v>
      </c>
      <c r="K17" s="71">
        <v>3777.5626000000002</v>
      </c>
      <c r="L17" s="72">
        <v>0.467892792612084</v>
      </c>
      <c r="M17" s="72">
        <v>15.5930506618209</v>
      </c>
      <c r="N17" s="71">
        <v>7704993.8605000004</v>
      </c>
      <c r="O17" s="71">
        <v>234664233.73989999</v>
      </c>
      <c r="P17" s="71">
        <v>14621</v>
      </c>
      <c r="Q17" s="71">
        <v>12839</v>
      </c>
      <c r="R17" s="72">
        <v>13.879585637510701</v>
      </c>
      <c r="S17" s="71">
        <v>33.901780637439302</v>
      </c>
      <c r="T17" s="71">
        <v>34.202689843445803</v>
      </c>
      <c r="U17" s="73">
        <v>-0.88759115405915801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2052923.1871</v>
      </c>
      <c r="E18" s="71">
        <v>2144605.8681000001</v>
      </c>
      <c r="F18" s="72">
        <v>95.724963623212204</v>
      </c>
      <c r="G18" s="71">
        <v>1920911.591</v>
      </c>
      <c r="H18" s="72">
        <v>6.8723410654874</v>
      </c>
      <c r="I18" s="71">
        <v>288852.27049999998</v>
      </c>
      <c r="J18" s="72">
        <v>14.070291198183501</v>
      </c>
      <c r="K18" s="71">
        <v>295716.85759999999</v>
      </c>
      <c r="L18" s="72">
        <v>15.3946105060491</v>
      </c>
      <c r="M18" s="72">
        <v>-2.3213377673873999E-2</v>
      </c>
      <c r="N18" s="71">
        <v>28455413.979899999</v>
      </c>
      <c r="O18" s="71">
        <v>552620203.44949996</v>
      </c>
      <c r="P18" s="71">
        <v>95638</v>
      </c>
      <c r="Q18" s="71">
        <v>88029</v>
      </c>
      <c r="R18" s="72">
        <v>8.6437424030717107</v>
      </c>
      <c r="S18" s="71">
        <v>21.4655595798741</v>
      </c>
      <c r="T18" s="71">
        <v>21.705383402060701</v>
      </c>
      <c r="U18" s="73">
        <v>-1.11724933745232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477503.32089999999</v>
      </c>
      <c r="E19" s="71">
        <v>754852.84089999995</v>
      </c>
      <c r="F19" s="72">
        <v>63.257802716974602</v>
      </c>
      <c r="G19" s="71">
        <v>497309.65889999998</v>
      </c>
      <c r="H19" s="72">
        <v>-3.9826972280831301</v>
      </c>
      <c r="I19" s="71">
        <v>49865.408199999998</v>
      </c>
      <c r="J19" s="72">
        <v>10.442944795863101</v>
      </c>
      <c r="K19" s="71">
        <v>47809.074099999998</v>
      </c>
      <c r="L19" s="72">
        <v>9.6135422355859692</v>
      </c>
      <c r="M19" s="72">
        <v>4.3011376787988997E-2</v>
      </c>
      <c r="N19" s="71">
        <v>8155978.1831</v>
      </c>
      <c r="O19" s="71">
        <v>165357003.18630001</v>
      </c>
      <c r="P19" s="71">
        <v>10271</v>
      </c>
      <c r="Q19" s="71">
        <v>9215</v>
      </c>
      <c r="R19" s="72">
        <v>11.459576776994</v>
      </c>
      <c r="S19" s="71">
        <v>46.490441135235102</v>
      </c>
      <c r="T19" s="71">
        <v>43.609019609332599</v>
      </c>
      <c r="U19" s="73">
        <v>6.1978795114479697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1014863.0538</v>
      </c>
      <c r="E20" s="71">
        <v>1382622.2083999999</v>
      </c>
      <c r="F20" s="72">
        <v>73.401327393288497</v>
      </c>
      <c r="G20" s="71">
        <v>1002672.2358</v>
      </c>
      <c r="H20" s="72">
        <v>1.2158328080435401</v>
      </c>
      <c r="I20" s="71">
        <v>55883.373699999996</v>
      </c>
      <c r="J20" s="72">
        <v>5.5064940526461399</v>
      </c>
      <c r="K20" s="71">
        <v>68145.961899999995</v>
      </c>
      <c r="L20" s="72">
        <v>6.79643451437832</v>
      </c>
      <c r="M20" s="72">
        <v>-0.17994592574677601</v>
      </c>
      <c r="N20" s="71">
        <v>16434261.229800001</v>
      </c>
      <c r="O20" s="71">
        <v>269920523.0539</v>
      </c>
      <c r="P20" s="71">
        <v>45741</v>
      </c>
      <c r="Q20" s="71">
        <v>41306</v>
      </c>
      <c r="R20" s="72">
        <v>10.7369389434949</v>
      </c>
      <c r="S20" s="71">
        <v>22.1871636781006</v>
      </c>
      <c r="T20" s="71">
        <v>22.484015133394699</v>
      </c>
      <c r="U20" s="73">
        <v>-1.3379423327870299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402505.7954</v>
      </c>
      <c r="E21" s="71">
        <v>479116.78409999999</v>
      </c>
      <c r="F21" s="72">
        <v>84.009955141957604</v>
      </c>
      <c r="G21" s="71">
        <v>477914.58769999997</v>
      </c>
      <c r="H21" s="72">
        <v>-15.778717419552001</v>
      </c>
      <c r="I21" s="71">
        <v>54156.641600000003</v>
      </c>
      <c r="J21" s="72">
        <v>13.454872505917701</v>
      </c>
      <c r="K21" s="71">
        <v>32406.179</v>
      </c>
      <c r="L21" s="72">
        <v>6.7807469857652096</v>
      </c>
      <c r="M21" s="72">
        <v>0.67118257292845296</v>
      </c>
      <c r="N21" s="71">
        <v>5833922.8433999997</v>
      </c>
      <c r="O21" s="71">
        <v>101086830.29090001</v>
      </c>
      <c r="P21" s="71">
        <v>34804</v>
      </c>
      <c r="Q21" s="71">
        <v>31715</v>
      </c>
      <c r="R21" s="72">
        <v>9.7398707236323592</v>
      </c>
      <c r="S21" s="71">
        <v>11.5649291863004</v>
      </c>
      <c r="T21" s="71">
        <v>11.304704203058501</v>
      </c>
      <c r="U21" s="73">
        <v>2.2501217175647898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1576805.6491</v>
      </c>
      <c r="E22" s="71">
        <v>1571748.7219</v>
      </c>
      <c r="F22" s="72">
        <v>100.321738909632</v>
      </c>
      <c r="G22" s="71">
        <v>1198226.3866999999</v>
      </c>
      <c r="H22" s="72">
        <v>31.5949695818863</v>
      </c>
      <c r="I22" s="71">
        <v>176722.35579999999</v>
      </c>
      <c r="J22" s="72">
        <v>11.207618129784599</v>
      </c>
      <c r="K22" s="71">
        <v>137661.9522</v>
      </c>
      <c r="L22" s="72">
        <v>11.4888099384233</v>
      </c>
      <c r="M22" s="72">
        <v>0.28374146215253199</v>
      </c>
      <c r="N22" s="71">
        <v>22179496.0984</v>
      </c>
      <c r="O22" s="71">
        <v>334453061.52139997</v>
      </c>
      <c r="P22" s="71">
        <v>93866</v>
      </c>
      <c r="Q22" s="71">
        <v>85833</v>
      </c>
      <c r="R22" s="72">
        <v>9.3588712965875693</v>
      </c>
      <c r="S22" s="71">
        <v>16.798474944069199</v>
      </c>
      <c r="T22" s="71">
        <v>16.408304917689001</v>
      </c>
      <c r="U22" s="73">
        <v>2.3226514768708602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3138523.4885</v>
      </c>
      <c r="E23" s="71">
        <v>4114071.912</v>
      </c>
      <c r="F23" s="72">
        <v>76.287521356772999</v>
      </c>
      <c r="G23" s="71">
        <v>3211000.7883000001</v>
      </c>
      <c r="H23" s="72">
        <v>-2.2571560886589399</v>
      </c>
      <c r="I23" s="71">
        <v>306283.38439999998</v>
      </c>
      <c r="J23" s="72">
        <v>9.7588367753902805</v>
      </c>
      <c r="K23" s="71">
        <v>-106315.262</v>
      </c>
      <c r="L23" s="72">
        <v>-3.3109696636445398</v>
      </c>
      <c r="M23" s="72">
        <v>-3.8808976118593401</v>
      </c>
      <c r="N23" s="71">
        <v>46207470.461400002</v>
      </c>
      <c r="O23" s="71">
        <v>713263664.36989999</v>
      </c>
      <c r="P23" s="71">
        <v>95409</v>
      </c>
      <c r="Q23" s="71">
        <v>86034</v>
      </c>
      <c r="R23" s="72">
        <v>10.896854731850199</v>
      </c>
      <c r="S23" s="71">
        <v>32.895465716022599</v>
      </c>
      <c r="T23" s="71">
        <v>31.395167889439101</v>
      </c>
      <c r="U23" s="73">
        <v>4.5608043355737697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332180.489</v>
      </c>
      <c r="E24" s="71">
        <v>396035.55560000002</v>
      </c>
      <c r="F24" s="72">
        <v>83.876430866602703</v>
      </c>
      <c r="G24" s="71">
        <v>299627.15289999999</v>
      </c>
      <c r="H24" s="72">
        <v>10.864614833778001</v>
      </c>
      <c r="I24" s="71">
        <v>50001.951099999998</v>
      </c>
      <c r="J24" s="72">
        <v>15.0526454008562</v>
      </c>
      <c r="K24" s="71">
        <v>51926.866900000001</v>
      </c>
      <c r="L24" s="72">
        <v>17.330494381906199</v>
      </c>
      <c r="M24" s="72">
        <v>-3.7069746644006002E-2</v>
      </c>
      <c r="N24" s="71">
        <v>4477106.3899999997</v>
      </c>
      <c r="O24" s="71">
        <v>67410350.942100003</v>
      </c>
      <c r="P24" s="71">
        <v>32297</v>
      </c>
      <c r="Q24" s="71">
        <v>29931</v>
      </c>
      <c r="R24" s="72">
        <v>7.9048478166449598</v>
      </c>
      <c r="S24" s="71">
        <v>10.2851809455987</v>
      </c>
      <c r="T24" s="71">
        <v>10.0469532357756</v>
      </c>
      <c r="U24" s="73">
        <v>2.3162228363613901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408030.91810000001</v>
      </c>
      <c r="E25" s="71">
        <v>371190.1446</v>
      </c>
      <c r="F25" s="72">
        <v>109.925040854654</v>
      </c>
      <c r="G25" s="71">
        <v>290071.38890000002</v>
      </c>
      <c r="H25" s="72">
        <v>40.665689107540899</v>
      </c>
      <c r="I25" s="71">
        <v>26293.720799999999</v>
      </c>
      <c r="J25" s="72">
        <v>6.4440510837847702</v>
      </c>
      <c r="K25" s="71">
        <v>11210.6407</v>
      </c>
      <c r="L25" s="72">
        <v>3.8647867831821201</v>
      </c>
      <c r="M25" s="72">
        <v>1.34542534219298</v>
      </c>
      <c r="N25" s="71">
        <v>4491088.6699000001</v>
      </c>
      <c r="O25" s="71">
        <v>74353553.773599997</v>
      </c>
      <c r="P25" s="71">
        <v>25055</v>
      </c>
      <c r="Q25" s="71">
        <v>21539</v>
      </c>
      <c r="R25" s="72">
        <v>16.3238776173453</v>
      </c>
      <c r="S25" s="71">
        <v>16.2854088245859</v>
      </c>
      <c r="T25" s="71">
        <v>14.2963919634152</v>
      </c>
      <c r="U25" s="73">
        <v>12.213490509172299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623412.73719999997</v>
      </c>
      <c r="E26" s="71">
        <v>733561.87919999997</v>
      </c>
      <c r="F26" s="72">
        <v>84.984342136191003</v>
      </c>
      <c r="G26" s="71">
        <v>508832.28730000003</v>
      </c>
      <c r="H26" s="72">
        <v>22.518313550422398</v>
      </c>
      <c r="I26" s="71">
        <v>120856.192</v>
      </c>
      <c r="J26" s="72">
        <v>19.386224372446101</v>
      </c>
      <c r="K26" s="71">
        <v>95470.957800000004</v>
      </c>
      <c r="L26" s="72">
        <v>18.762755466362901</v>
      </c>
      <c r="M26" s="72">
        <v>0.26589483110852402</v>
      </c>
      <c r="N26" s="71">
        <v>10263909.159399999</v>
      </c>
      <c r="O26" s="71">
        <v>159694018.62090001</v>
      </c>
      <c r="P26" s="71">
        <v>44496</v>
      </c>
      <c r="Q26" s="71">
        <v>41635</v>
      </c>
      <c r="R26" s="72">
        <v>6.8716224330491098</v>
      </c>
      <c r="S26" s="71">
        <v>14.010534367134101</v>
      </c>
      <c r="T26" s="71">
        <v>13.364247926023801</v>
      </c>
      <c r="U26" s="73">
        <v>4.61286075302311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281176.55050000001</v>
      </c>
      <c r="E27" s="71">
        <v>394772.76209999999</v>
      </c>
      <c r="F27" s="72">
        <v>71.224911517267998</v>
      </c>
      <c r="G27" s="71">
        <v>322151.05589999998</v>
      </c>
      <c r="H27" s="72">
        <v>-12.7190349525718</v>
      </c>
      <c r="I27" s="71">
        <v>77943.343800000002</v>
      </c>
      <c r="J27" s="72">
        <v>27.720428201213</v>
      </c>
      <c r="K27" s="71">
        <v>108437.8239</v>
      </c>
      <c r="L27" s="72">
        <v>33.660552065258699</v>
      </c>
      <c r="M27" s="72">
        <v>-0.281216267564735</v>
      </c>
      <c r="N27" s="71">
        <v>3814147.6409999998</v>
      </c>
      <c r="O27" s="71">
        <v>59634066.203199998</v>
      </c>
      <c r="P27" s="71">
        <v>36313</v>
      </c>
      <c r="Q27" s="71">
        <v>34509</v>
      </c>
      <c r="R27" s="72">
        <v>5.2276217798255402</v>
      </c>
      <c r="S27" s="71">
        <v>7.74313745765979</v>
      </c>
      <c r="T27" s="71">
        <v>7.6021549885537096</v>
      </c>
      <c r="U27" s="73">
        <v>1.82074088025671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1079764.3972</v>
      </c>
      <c r="E28" s="71">
        <v>1201582.2492</v>
      </c>
      <c r="F28" s="72">
        <v>89.861879860400293</v>
      </c>
      <c r="G28" s="71">
        <v>1043467.3972</v>
      </c>
      <c r="H28" s="72">
        <v>3.4784987147080901</v>
      </c>
      <c r="I28" s="71">
        <v>57065.582600000002</v>
      </c>
      <c r="J28" s="72">
        <v>5.2850031680966802</v>
      </c>
      <c r="K28" s="71">
        <v>-5685.7947000000004</v>
      </c>
      <c r="L28" s="72">
        <v>-0.54489433165396906</v>
      </c>
      <c r="M28" s="72">
        <v>-11.036518307634299</v>
      </c>
      <c r="N28" s="71">
        <v>15185252.1467</v>
      </c>
      <c r="O28" s="71">
        <v>213252199.3448</v>
      </c>
      <c r="P28" s="71">
        <v>47785</v>
      </c>
      <c r="Q28" s="71">
        <v>43621</v>
      </c>
      <c r="R28" s="72">
        <v>9.5458609385387803</v>
      </c>
      <c r="S28" s="71">
        <v>22.5963042209899</v>
      </c>
      <c r="T28" s="71">
        <v>21.582253559065599</v>
      </c>
      <c r="U28" s="73">
        <v>4.4876837026397602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696656.674</v>
      </c>
      <c r="E29" s="71">
        <v>981974.24930000002</v>
      </c>
      <c r="F29" s="72">
        <v>70.944495183719098</v>
      </c>
      <c r="G29" s="71">
        <v>779707.51599999995</v>
      </c>
      <c r="H29" s="72">
        <v>-10.651537954393699</v>
      </c>
      <c r="I29" s="71">
        <v>100387.1709</v>
      </c>
      <c r="J29" s="72">
        <v>14.4098484442281</v>
      </c>
      <c r="K29" s="71">
        <v>91508.818700000003</v>
      </c>
      <c r="L29" s="72">
        <v>11.7363007053532</v>
      </c>
      <c r="M29" s="72">
        <v>9.7021820695845001E-2</v>
      </c>
      <c r="N29" s="71">
        <v>10087213.208900001</v>
      </c>
      <c r="O29" s="71">
        <v>157928746.9497</v>
      </c>
      <c r="P29" s="71">
        <v>100138</v>
      </c>
      <c r="Q29" s="71">
        <v>97549</v>
      </c>
      <c r="R29" s="72">
        <v>2.6540507847338199</v>
      </c>
      <c r="S29" s="71">
        <v>6.9569661267450904</v>
      </c>
      <c r="T29" s="71">
        <v>6.8106529497995902</v>
      </c>
      <c r="U29" s="73">
        <v>2.1031175699278402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1267636.3979</v>
      </c>
      <c r="E30" s="71">
        <v>1600120.8511999999</v>
      </c>
      <c r="F30" s="72">
        <v>79.221291126188703</v>
      </c>
      <c r="G30" s="71">
        <v>1243392.8271999999</v>
      </c>
      <c r="H30" s="72">
        <v>1.94979174478545</v>
      </c>
      <c r="I30" s="71">
        <v>150878.46650000001</v>
      </c>
      <c r="J30" s="72">
        <v>11.9023457160073</v>
      </c>
      <c r="K30" s="71">
        <v>76880.147100000002</v>
      </c>
      <c r="L30" s="72">
        <v>6.1830939843144099</v>
      </c>
      <c r="M30" s="72">
        <v>0.96251532016124397</v>
      </c>
      <c r="N30" s="71">
        <v>20396835.5623</v>
      </c>
      <c r="O30" s="71">
        <v>294271216.02060002</v>
      </c>
      <c r="P30" s="71">
        <v>80966</v>
      </c>
      <c r="Q30" s="71">
        <v>80527</v>
      </c>
      <c r="R30" s="72">
        <v>0.54515876662486495</v>
      </c>
      <c r="S30" s="71">
        <v>15.6564038966974</v>
      </c>
      <c r="T30" s="71">
        <v>15.303974537732699</v>
      </c>
      <c r="U30" s="73">
        <v>2.25102367880937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980383.26740000001</v>
      </c>
      <c r="E31" s="71">
        <v>1195439.5782000001</v>
      </c>
      <c r="F31" s="72">
        <v>82.010273482511295</v>
      </c>
      <c r="G31" s="71">
        <v>1148181.6470999999</v>
      </c>
      <c r="H31" s="72">
        <v>-14.6142711933964</v>
      </c>
      <c r="I31" s="71">
        <v>48588.959999999999</v>
      </c>
      <c r="J31" s="72">
        <v>4.9561188583786304</v>
      </c>
      <c r="K31" s="71">
        <v>-5327.5663000000004</v>
      </c>
      <c r="L31" s="72">
        <v>-0.46400030112447899</v>
      </c>
      <c r="M31" s="72">
        <v>-10.1202919426831</v>
      </c>
      <c r="N31" s="71">
        <v>15544838.2707</v>
      </c>
      <c r="O31" s="71">
        <v>277563620.05720001</v>
      </c>
      <c r="P31" s="71">
        <v>34692</v>
      </c>
      <c r="Q31" s="71">
        <v>30985</v>
      </c>
      <c r="R31" s="72">
        <v>11.963853477489099</v>
      </c>
      <c r="S31" s="71">
        <v>28.259635287674399</v>
      </c>
      <c r="T31" s="71">
        <v>27.7736319315798</v>
      </c>
      <c r="U31" s="73">
        <v>1.7197792934948799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129950.4436</v>
      </c>
      <c r="E32" s="71">
        <v>170456.3406</v>
      </c>
      <c r="F32" s="72">
        <v>76.236790689380797</v>
      </c>
      <c r="G32" s="71">
        <v>139089.272</v>
      </c>
      <c r="H32" s="72">
        <v>-6.5704768373509097</v>
      </c>
      <c r="I32" s="71">
        <v>34639.370199999998</v>
      </c>
      <c r="J32" s="72">
        <v>26.655830669284502</v>
      </c>
      <c r="K32" s="71">
        <v>37847.926500000001</v>
      </c>
      <c r="L32" s="72">
        <v>27.211247823628</v>
      </c>
      <c r="M32" s="72">
        <v>-8.4774955901481E-2</v>
      </c>
      <c r="N32" s="71">
        <v>1828308.6858000001</v>
      </c>
      <c r="O32" s="71">
        <v>30251115.282699998</v>
      </c>
      <c r="P32" s="71">
        <v>25805</v>
      </c>
      <c r="Q32" s="71">
        <v>24947</v>
      </c>
      <c r="R32" s="72">
        <v>3.4392912975508101</v>
      </c>
      <c r="S32" s="71">
        <v>5.0358629567913198</v>
      </c>
      <c r="T32" s="71">
        <v>4.8226581512807201</v>
      </c>
      <c r="U32" s="73">
        <v>4.2337293000215199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-2.4336000000000002</v>
      </c>
      <c r="H33" s="74"/>
      <c r="I33" s="74"/>
      <c r="J33" s="74"/>
      <c r="K33" s="71">
        <v>-0.22120000000000001</v>
      </c>
      <c r="L33" s="72">
        <v>9.0894148586456307</v>
      </c>
      <c r="M33" s="74"/>
      <c r="N33" s="71">
        <v>10.531000000000001</v>
      </c>
      <c r="O33" s="71">
        <v>183.5264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195874.62760000001</v>
      </c>
      <c r="E35" s="71">
        <v>231409.8088</v>
      </c>
      <c r="F35" s="72">
        <v>84.644047119579199</v>
      </c>
      <c r="G35" s="71">
        <v>188952.38810000001</v>
      </c>
      <c r="H35" s="72">
        <v>3.6634834677699502</v>
      </c>
      <c r="I35" s="71">
        <v>28827.663700000001</v>
      </c>
      <c r="J35" s="72">
        <v>14.7174057473486</v>
      </c>
      <c r="K35" s="71">
        <v>17269.513999999999</v>
      </c>
      <c r="L35" s="72">
        <v>9.1396113982218594</v>
      </c>
      <c r="M35" s="72">
        <v>0.66928054257925296</v>
      </c>
      <c r="N35" s="71">
        <v>2903755.9852999998</v>
      </c>
      <c r="O35" s="71">
        <v>43269028.6131</v>
      </c>
      <c r="P35" s="71">
        <v>13471</v>
      </c>
      <c r="Q35" s="71">
        <v>13137</v>
      </c>
      <c r="R35" s="72">
        <v>2.5424373905762199</v>
      </c>
      <c r="S35" s="71">
        <v>14.540466750798</v>
      </c>
      <c r="T35" s="71">
        <v>14.412012194564999</v>
      </c>
      <c r="U35" s="73">
        <v>0.88342801118122005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94883.86</v>
      </c>
      <c r="E36" s="74"/>
      <c r="F36" s="74"/>
      <c r="G36" s="71">
        <v>3066.67</v>
      </c>
      <c r="H36" s="72">
        <v>2994.0355499613602</v>
      </c>
      <c r="I36" s="71">
        <v>3904.34</v>
      </c>
      <c r="J36" s="72">
        <v>4.1148621061579904</v>
      </c>
      <c r="K36" s="71">
        <v>245.34</v>
      </c>
      <c r="L36" s="72">
        <v>8.0002086954253304</v>
      </c>
      <c r="M36" s="72">
        <v>14.9139969022581</v>
      </c>
      <c r="N36" s="71">
        <v>1048237.52</v>
      </c>
      <c r="O36" s="71">
        <v>14741957.16</v>
      </c>
      <c r="P36" s="71">
        <v>84</v>
      </c>
      <c r="Q36" s="71">
        <v>63</v>
      </c>
      <c r="R36" s="72">
        <v>33.3333333333333</v>
      </c>
      <c r="S36" s="71">
        <v>1129.5697619047601</v>
      </c>
      <c r="T36" s="71">
        <v>1304.3285714285701</v>
      </c>
      <c r="U36" s="73">
        <v>-15.471271931812201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303823.23</v>
      </c>
      <c r="E37" s="71">
        <v>268356.5367</v>
      </c>
      <c r="F37" s="72">
        <v>113.21625839121999</v>
      </c>
      <c r="G37" s="71">
        <v>1248566.06</v>
      </c>
      <c r="H37" s="72">
        <v>-75.666227063708604</v>
      </c>
      <c r="I37" s="71">
        <v>-46878.6</v>
      </c>
      <c r="J37" s="72">
        <v>-15.4295640922519</v>
      </c>
      <c r="K37" s="71">
        <v>-238092.49</v>
      </c>
      <c r="L37" s="72">
        <v>-19.069274556446</v>
      </c>
      <c r="M37" s="72">
        <v>-0.80310760746800502</v>
      </c>
      <c r="N37" s="71">
        <v>3826828.86</v>
      </c>
      <c r="O37" s="71">
        <v>108428042.36</v>
      </c>
      <c r="P37" s="71">
        <v>126</v>
      </c>
      <c r="Q37" s="71">
        <v>169</v>
      </c>
      <c r="R37" s="72">
        <v>-25.443786982248501</v>
      </c>
      <c r="S37" s="71">
        <v>2411.2954761904798</v>
      </c>
      <c r="T37" s="71">
        <v>2625.1769822485198</v>
      </c>
      <c r="U37" s="73">
        <v>-8.8699833002610209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224331.68</v>
      </c>
      <c r="E38" s="71">
        <v>214934.07</v>
      </c>
      <c r="F38" s="72">
        <v>104.372322173027</v>
      </c>
      <c r="G38" s="71">
        <v>474994.01</v>
      </c>
      <c r="H38" s="72">
        <v>-52.7716823207939</v>
      </c>
      <c r="I38" s="71">
        <v>-16597.39</v>
      </c>
      <c r="J38" s="72">
        <v>-7.3985939034558097</v>
      </c>
      <c r="K38" s="71">
        <v>-33657.15</v>
      </c>
      <c r="L38" s="72">
        <v>-7.0858051452059403</v>
      </c>
      <c r="M38" s="72">
        <v>-0.506868822820708</v>
      </c>
      <c r="N38" s="71">
        <v>4058397.03</v>
      </c>
      <c r="O38" s="71">
        <v>114355140.11</v>
      </c>
      <c r="P38" s="71">
        <v>87</v>
      </c>
      <c r="Q38" s="71">
        <v>76</v>
      </c>
      <c r="R38" s="72">
        <v>14.473684210526301</v>
      </c>
      <c r="S38" s="71">
        <v>2578.52505747126</v>
      </c>
      <c r="T38" s="71">
        <v>2180.62315789474</v>
      </c>
      <c r="U38" s="73">
        <v>15.4313761048631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245083.93</v>
      </c>
      <c r="E39" s="71">
        <v>155358.29430000001</v>
      </c>
      <c r="F39" s="72">
        <v>157.754004125932</v>
      </c>
      <c r="G39" s="71">
        <v>734423.5</v>
      </c>
      <c r="H39" s="72">
        <v>-66.629073007603907</v>
      </c>
      <c r="I39" s="71">
        <v>-43553.93</v>
      </c>
      <c r="J39" s="72">
        <v>-17.771026439799599</v>
      </c>
      <c r="K39" s="71">
        <v>-129591.63</v>
      </c>
      <c r="L39" s="72">
        <v>-17.645354485525001</v>
      </c>
      <c r="M39" s="72">
        <v>-0.66391401975575104</v>
      </c>
      <c r="N39" s="71">
        <v>3521124.12</v>
      </c>
      <c r="O39" s="71">
        <v>75196329.439999998</v>
      </c>
      <c r="P39" s="71">
        <v>143</v>
      </c>
      <c r="Q39" s="71">
        <v>119</v>
      </c>
      <c r="R39" s="72">
        <v>20.168067226890798</v>
      </c>
      <c r="S39" s="71">
        <v>1713.8736363636399</v>
      </c>
      <c r="T39" s="71">
        <v>2045.93974789916</v>
      </c>
      <c r="U39" s="73">
        <v>-19.375180555322402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18.809999999999999</v>
      </c>
      <c r="E40" s="74"/>
      <c r="F40" s="74"/>
      <c r="G40" s="71">
        <v>34.82</v>
      </c>
      <c r="H40" s="72">
        <v>-45.979322228604303</v>
      </c>
      <c r="I40" s="71">
        <v>5.13</v>
      </c>
      <c r="J40" s="72">
        <v>27.272727272727298</v>
      </c>
      <c r="K40" s="71">
        <v>0.04</v>
      </c>
      <c r="L40" s="72">
        <v>0.114876507754164</v>
      </c>
      <c r="M40" s="72">
        <v>127.25</v>
      </c>
      <c r="N40" s="71">
        <v>145.75</v>
      </c>
      <c r="O40" s="71">
        <v>4022.17</v>
      </c>
      <c r="P40" s="71">
        <v>2</v>
      </c>
      <c r="Q40" s="71">
        <v>1</v>
      </c>
      <c r="R40" s="72">
        <v>100</v>
      </c>
      <c r="S40" s="71">
        <v>9.4049999999999994</v>
      </c>
      <c r="T40" s="71">
        <v>3.42</v>
      </c>
      <c r="U40" s="73">
        <v>63.636363636363598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133631.19680000001</v>
      </c>
      <c r="E41" s="71">
        <v>133415.5246</v>
      </c>
      <c r="F41" s="72">
        <v>100.16165450058899</v>
      </c>
      <c r="G41" s="71">
        <v>253936.75210000001</v>
      </c>
      <c r="H41" s="72">
        <v>-47.376188875812602</v>
      </c>
      <c r="I41" s="71">
        <v>7413.2156000000004</v>
      </c>
      <c r="J41" s="72">
        <v>5.5475186764173303</v>
      </c>
      <c r="K41" s="71">
        <v>13023.2418</v>
      </c>
      <c r="L41" s="72">
        <v>5.1285375954054402</v>
      </c>
      <c r="M41" s="72">
        <v>-0.430770332468218</v>
      </c>
      <c r="N41" s="71">
        <v>2075688.1207000001</v>
      </c>
      <c r="O41" s="71">
        <v>46921483.800999999</v>
      </c>
      <c r="P41" s="71">
        <v>216</v>
      </c>
      <c r="Q41" s="71">
        <v>238</v>
      </c>
      <c r="R41" s="72">
        <v>-9.2436974789915993</v>
      </c>
      <c r="S41" s="71">
        <v>618.66294814814796</v>
      </c>
      <c r="T41" s="71">
        <v>584.719564285714</v>
      </c>
      <c r="U41" s="73">
        <v>5.4865713170696599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372404.7206</v>
      </c>
      <c r="E42" s="71">
        <v>416003.39789999998</v>
      </c>
      <c r="F42" s="72">
        <v>89.519634329890707</v>
      </c>
      <c r="G42" s="71">
        <v>492580.29350000003</v>
      </c>
      <c r="H42" s="72">
        <v>-24.397154024595601</v>
      </c>
      <c r="I42" s="71">
        <v>14246.840700000001</v>
      </c>
      <c r="J42" s="72">
        <v>3.8256337559433198</v>
      </c>
      <c r="K42" s="71">
        <v>20620.092799999999</v>
      </c>
      <c r="L42" s="72">
        <v>4.1861383965414403</v>
      </c>
      <c r="M42" s="72">
        <v>-0.30907970016507402</v>
      </c>
      <c r="N42" s="71">
        <v>5473141.7878</v>
      </c>
      <c r="O42" s="71">
        <v>119709690.50399999</v>
      </c>
      <c r="P42" s="71">
        <v>1908</v>
      </c>
      <c r="Q42" s="71">
        <v>1742</v>
      </c>
      <c r="R42" s="72">
        <v>9.5292766934558006</v>
      </c>
      <c r="S42" s="71">
        <v>195.180671174004</v>
      </c>
      <c r="T42" s="71">
        <v>184.588203444317</v>
      </c>
      <c r="U42" s="73">
        <v>5.4270065093915401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131447.84</v>
      </c>
      <c r="E43" s="71">
        <v>115471.66989999999</v>
      </c>
      <c r="F43" s="72">
        <v>113.835575525872</v>
      </c>
      <c r="G43" s="71">
        <v>454617.2</v>
      </c>
      <c r="H43" s="72">
        <v>-71.086038979607494</v>
      </c>
      <c r="I43" s="71">
        <v>-10577.75</v>
      </c>
      <c r="J43" s="72">
        <v>-8.0471082674313994</v>
      </c>
      <c r="K43" s="71">
        <v>-83598.2</v>
      </c>
      <c r="L43" s="72">
        <v>-18.3887015273509</v>
      </c>
      <c r="M43" s="72">
        <v>-0.87346916560404397</v>
      </c>
      <c r="N43" s="71">
        <v>1486281.53</v>
      </c>
      <c r="O43" s="71">
        <v>48418125.359999999</v>
      </c>
      <c r="P43" s="71">
        <v>79</v>
      </c>
      <c r="Q43" s="71">
        <v>95</v>
      </c>
      <c r="R43" s="72">
        <v>-16.842105263157901</v>
      </c>
      <c r="S43" s="71">
        <v>1663.8967088607601</v>
      </c>
      <c r="T43" s="71">
        <v>1671.95715789474</v>
      </c>
      <c r="U43" s="73">
        <v>-0.484432055851368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71425.67</v>
      </c>
      <c r="E44" s="71">
        <v>23496.965199999999</v>
      </c>
      <c r="F44" s="72">
        <v>303.97827716066098</v>
      </c>
      <c r="G44" s="71">
        <v>167532.49</v>
      </c>
      <c r="H44" s="72">
        <v>-57.366078663308798</v>
      </c>
      <c r="I44" s="71">
        <v>9823.7199999999993</v>
      </c>
      <c r="J44" s="72">
        <v>13.753766678002499</v>
      </c>
      <c r="K44" s="71">
        <v>20604.47</v>
      </c>
      <c r="L44" s="72">
        <v>12.29879052117</v>
      </c>
      <c r="M44" s="72">
        <v>-0.52322384414643996</v>
      </c>
      <c r="N44" s="71">
        <v>1044156</v>
      </c>
      <c r="O44" s="71">
        <v>19361977.09</v>
      </c>
      <c r="P44" s="71">
        <v>64</v>
      </c>
      <c r="Q44" s="71">
        <v>58</v>
      </c>
      <c r="R44" s="72">
        <v>10.3448275862069</v>
      </c>
      <c r="S44" s="71">
        <v>1116.02609375</v>
      </c>
      <c r="T44" s="71">
        <v>1201.2086206896599</v>
      </c>
      <c r="U44" s="73">
        <v>-7.6326644526231702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28859.549200000001</v>
      </c>
      <c r="E45" s="77"/>
      <c r="F45" s="77"/>
      <c r="G45" s="76">
        <v>10351.18</v>
      </c>
      <c r="H45" s="78">
        <v>178.80443775492299</v>
      </c>
      <c r="I45" s="76">
        <v>2286.3874999999998</v>
      </c>
      <c r="J45" s="78">
        <v>7.9224643606006202</v>
      </c>
      <c r="K45" s="76">
        <v>1525.8705</v>
      </c>
      <c r="L45" s="78">
        <v>14.7410295251363</v>
      </c>
      <c r="M45" s="78">
        <v>0.49841516694896498</v>
      </c>
      <c r="N45" s="76">
        <v>287648.61450000003</v>
      </c>
      <c r="O45" s="76">
        <v>6152115.1344999997</v>
      </c>
      <c r="P45" s="76">
        <v>23</v>
      </c>
      <c r="Q45" s="76">
        <v>24</v>
      </c>
      <c r="R45" s="78">
        <v>-4.1666666666666599</v>
      </c>
      <c r="S45" s="76">
        <v>1254.7630086956499</v>
      </c>
      <c r="T45" s="76">
        <v>1041.7175958333301</v>
      </c>
      <c r="U45" s="79">
        <v>16.978936371720401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81276</v>
      </c>
      <c r="D2" s="32">
        <v>671038.31465299102</v>
      </c>
      <c r="E2" s="32">
        <v>521558.36439914501</v>
      </c>
      <c r="F2" s="32">
        <v>149479.95025384601</v>
      </c>
      <c r="G2" s="32">
        <v>521558.36439914501</v>
      </c>
      <c r="H2" s="32">
        <v>0.222759188245675</v>
      </c>
    </row>
    <row r="3" spans="1:8" ht="14.25" x14ac:dyDescent="0.2">
      <c r="A3" s="32">
        <v>2</v>
      </c>
      <c r="B3" s="33">
        <v>13</v>
      </c>
      <c r="C3" s="32">
        <v>15683</v>
      </c>
      <c r="D3" s="32">
        <v>139417.65155551801</v>
      </c>
      <c r="E3" s="32">
        <v>113845.544985599</v>
      </c>
      <c r="F3" s="32">
        <v>25572.106569919099</v>
      </c>
      <c r="G3" s="32">
        <v>113845.544985599</v>
      </c>
      <c r="H3" s="32">
        <v>0.18342086733354501</v>
      </c>
    </row>
    <row r="4" spans="1:8" ht="14.25" x14ac:dyDescent="0.2">
      <c r="A4" s="32">
        <v>3</v>
      </c>
      <c r="B4" s="33">
        <v>14</v>
      </c>
      <c r="C4" s="32">
        <v>125830</v>
      </c>
      <c r="D4" s="32">
        <v>196604.69719316199</v>
      </c>
      <c r="E4" s="32">
        <v>146450.51489230801</v>
      </c>
      <c r="F4" s="32">
        <v>50154.1823008547</v>
      </c>
      <c r="G4" s="32">
        <v>146450.51489230801</v>
      </c>
      <c r="H4" s="32">
        <v>0.25510164821534598</v>
      </c>
    </row>
    <row r="5" spans="1:8" ht="14.25" x14ac:dyDescent="0.2">
      <c r="A5" s="32">
        <v>4</v>
      </c>
      <c r="B5" s="33">
        <v>15</v>
      </c>
      <c r="C5" s="32">
        <v>3573</v>
      </c>
      <c r="D5" s="32">
        <v>47661.198037606802</v>
      </c>
      <c r="E5" s="32">
        <v>37303.256068376097</v>
      </c>
      <c r="F5" s="32">
        <v>10357.9419692308</v>
      </c>
      <c r="G5" s="32">
        <v>37303.256068376097</v>
      </c>
      <c r="H5" s="32">
        <v>0.217324414737915</v>
      </c>
    </row>
    <row r="6" spans="1:8" ht="14.25" x14ac:dyDescent="0.2">
      <c r="A6" s="32">
        <v>5</v>
      </c>
      <c r="B6" s="33">
        <v>16</v>
      </c>
      <c r="C6" s="32">
        <v>5505</v>
      </c>
      <c r="D6" s="32">
        <v>103230.34135641</v>
      </c>
      <c r="E6" s="32">
        <v>88519.717442734996</v>
      </c>
      <c r="F6" s="32">
        <v>14710.623913675199</v>
      </c>
      <c r="G6" s="32">
        <v>88519.717442734996</v>
      </c>
      <c r="H6" s="32">
        <v>0.142502908741585</v>
      </c>
    </row>
    <row r="7" spans="1:8" ht="14.25" x14ac:dyDescent="0.2">
      <c r="A7" s="32">
        <v>6</v>
      </c>
      <c r="B7" s="33">
        <v>17</v>
      </c>
      <c r="C7" s="32">
        <v>30390</v>
      </c>
      <c r="D7" s="32">
        <v>301455.60364700801</v>
      </c>
      <c r="E7" s="32">
        <v>237846.84794188</v>
      </c>
      <c r="F7" s="32">
        <v>63608.755705128198</v>
      </c>
      <c r="G7" s="32">
        <v>237846.84794188</v>
      </c>
      <c r="H7" s="32">
        <v>0.21100538499065799</v>
      </c>
    </row>
    <row r="8" spans="1:8" ht="14.25" x14ac:dyDescent="0.2">
      <c r="A8" s="32">
        <v>7</v>
      </c>
      <c r="B8" s="33">
        <v>18</v>
      </c>
      <c r="C8" s="32">
        <v>61699</v>
      </c>
      <c r="D8" s="32">
        <v>127074.557422222</v>
      </c>
      <c r="E8" s="32">
        <v>109751.860847009</v>
      </c>
      <c r="F8" s="32">
        <v>17322.6965752137</v>
      </c>
      <c r="G8" s="32">
        <v>109751.860847009</v>
      </c>
      <c r="H8" s="32">
        <v>0.136319157246062</v>
      </c>
    </row>
    <row r="9" spans="1:8" ht="14.25" x14ac:dyDescent="0.2">
      <c r="A9" s="32">
        <v>8</v>
      </c>
      <c r="B9" s="33">
        <v>19</v>
      </c>
      <c r="C9" s="32">
        <v>16525</v>
      </c>
      <c r="D9" s="32">
        <v>97660.912435897393</v>
      </c>
      <c r="E9" s="32">
        <v>77811.600375213704</v>
      </c>
      <c r="F9" s="32">
        <v>19849.312060683798</v>
      </c>
      <c r="G9" s="32">
        <v>77811.600375213704</v>
      </c>
      <c r="H9" s="32">
        <v>0.203247251798025</v>
      </c>
    </row>
    <row r="10" spans="1:8" ht="14.25" x14ac:dyDescent="0.2">
      <c r="A10" s="32">
        <v>9</v>
      </c>
      <c r="B10" s="33">
        <v>21</v>
      </c>
      <c r="C10" s="32">
        <v>248129</v>
      </c>
      <c r="D10" s="32">
        <v>1054567.05851709</v>
      </c>
      <c r="E10" s="32">
        <v>1008196.1750735</v>
      </c>
      <c r="F10" s="32">
        <v>46370.883443589701</v>
      </c>
      <c r="G10" s="32">
        <v>1008196.1750735</v>
      </c>
      <c r="H10" s="35">
        <v>4.3971488649375501E-2</v>
      </c>
    </row>
    <row r="11" spans="1:8" ht="14.25" x14ac:dyDescent="0.2">
      <c r="A11" s="32">
        <v>10</v>
      </c>
      <c r="B11" s="33">
        <v>22</v>
      </c>
      <c r="C11" s="32">
        <v>41996.661</v>
      </c>
      <c r="D11" s="32">
        <v>495677.94476666697</v>
      </c>
      <c r="E11" s="32">
        <v>432996.64680341899</v>
      </c>
      <c r="F11" s="32">
        <v>62681.297963247896</v>
      </c>
      <c r="G11" s="32">
        <v>432996.64680341899</v>
      </c>
      <c r="H11" s="32">
        <v>0.126455692905106</v>
      </c>
    </row>
    <row r="12" spans="1:8" ht="14.25" x14ac:dyDescent="0.2">
      <c r="A12" s="32">
        <v>11</v>
      </c>
      <c r="B12" s="33">
        <v>23</v>
      </c>
      <c r="C12" s="32">
        <v>265223.283</v>
      </c>
      <c r="D12" s="32">
        <v>2052922.88582557</v>
      </c>
      <c r="E12" s="32">
        <v>1764070.9037593401</v>
      </c>
      <c r="F12" s="32">
        <v>288851.982066228</v>
      </c>
      <c r="G12" s="32">
        <v>1764070.9037593401</v>
      </c>
      <c r="H12" s="32">
        <v>0.140702792131458</v>
      </c>
    </row>
    <row r="13" spans="1:8" ht="14.25" x14ac:dyDescent="0.2">
      <c r="A13" s="32">
        <v>12</v>
      </c>
      <c r="B13" s="33">
        <v>24</v>
      </c>
      <c r="C13" s="32">
        <v>15882.12</v>
      </c>
      <c r="D13" s="32">
        <v>477503.39302307699</v>
      </c>
      <c r="E13" s="32">
        <v>427637.91267008497</v>
      </c>
      <c r="F13" s="32">
        <v>49865.480352991501</v>
      </c>
      <c r="G13" s="32">
        <v>427637.91267008497</v>
      </c>
      <c r="H13" s="32">
        <v>0.10442958329006399</v>
      </c>
    </row>
    <row r="14" spans="1:8" ht="14.25" x14ac:dyDescent="0.2">
      <c r="A14" s="32">
        <v>13</v>
      </c>
      <c r="B14" s="33">
        <v>25</v>
      </c>
      <c r="C14" s="32">
        <v>93688</v>
      </c>
      <c r="D14" s="32">
        <v>1014863.2273</v>
      </c>
      <c r="E14" s="32">
        <v>958979.6801</v>
      </c>
      <c r="F14" s="32">
        <v>55883.547200000001</v>
      </c>
      <c r="G14" s="32">
        <v>958979.6801</v>
      </c>
      <c r="H14" s="32">
        <v>5.5065102071611902E-2</v>
      </c>
    </row>
    <row r="15" spans="1:8" ht="14.25" x14ac:dyDescent="0.2">
      <c r="A15" s="32">
        <v>14</v>
      </c>
      <c r="B15" s="33">
        <v>26</v>
      </c>
      <c r="C15" s="32">
        <v>75714</v>
      </c>
      <c r="D15" s="32">
        <v>402504.952969087</v>
      </c>
      <c r="E15" s="32">
        <v>348349.153701815</v>
      </c>
      <c r="F15" s="32">
        <v>54155.799267271803</v>
      </c>
      <c r="G15" s="32">
        <v>348349.153701815</v>
      </c>
      <c r="H15" s="32">
        <v>0.13454691393929499</v>
      </c>
    </row>
    <row r="16" spans="1:8" ht="14.25" x14ac:dyDescent="0.2">
      <c r="A16" s="32">
        <v>15</v>
      </c>
      <c r="B16" s="33">
        <v>27</v>
      </c>
      <c r="C16" s="32">
        <v>227222.57399999999</v>
      </c>
      <c r="D16" s="32">
        <v>1576807.2872333301</v>
      </c>
      <c r="E16" s="32">
        <v>1400083.294</v>
      </c>
      <c r="F16" s="32">
        <v>176723.99323333299</v>
      </c>
      <c r="G16" s="32">
        <v>1400083.294</v>
      </c>
      <c r="H16" s="32">
        <v>0.112077103311346</v>
      </c>
    </row>
    <row r="17" spans="1:8" ht="14.25" x14ac:dyDescent="0.2">
      <c r="A17" s="32">
        <v>16</v>
      </c>
      <c r="B17" s="33">
        <v>29</v>
      </c>
      <c r="C17" s="32">
        <v>249111</v>
      </c>
      <c r="D17" s="32">
        <v>3138525.1943008499</v>
      </c>
      <c r="E17" s="32">
        <v>2832240.1462837602</v>
      </c>
      <c r="F17" s="32">
        <v>306285.04801709403</v>
      </c>
      <c r="G17" s="32">
        <v>2832240.1462837602</v>
      </c>
      <c r="H17" s="32">
        <v>9.7588844777562106E-2</v>
      </c>
    </row>
    <row r="18" spans="1:8" ht="14.25" x14ac:dyDescent="0.2">
      <c r="A18" s="32">
        <v>17</v>
      </c>
      <c r="B18" s="33">
        <v>31</v>
      </c>
      <c r="C18" s="32">
        <v>35850.461000000003</v>
      </c>
      <c r="D18" s="32">
        <v>332180.504547788</v>
      </c>
      <c r="E18" s="32">
        <v>282178.53707646398</v>
      </c>
      <c r="F18" s="32">
        <v>50001.967471323202</v>
      </c>
      <c r="G18" s="32">
        <v>282178.53707646398</v>
      </c>
      <c r="H18" s="32">
        <v>0.15052649624755399</v>
      </c>
    </row>
    <row r="19" spans="1:8" ht="14.25" x14ac:dyDescent="0.2">
      <c r="A19" s="32">
        <v>18</v>
      </c>
      <c r="B19" s="33">
        <v>32</v>
      </c>
      <c r="C19" s="32">
        <v>28369.025000000001</v>
      </c>
      <c r="D19" s="32">
        <v>408030.92814029998</v>
      </c>
      <c r="E19" s="32">
        <v>381737.20040312299</v>
      </c>
      <c r="F19" s="32">
        <v>26293.727737176901</v>
      </c>
      <c r="G19" s="32">
        <v>381737.20040312299</v>
      </c>
      <c r="H19" s="32">
        <v>6.4440526253774402E-2</v>
      </c>
    </row>
    <row r="20" spans="1:8" ht="14.25" x14ac:dyDescent="0.2">
      <c r="A20" s="32">
        <v>19</v>
      </c>
      <c r="B20" s="33">
        <v>33</v>
      </c>
      <c r="C20" s="32">
        <v>59871.716</v>
      </c>
      <c r="D20" s="32">
        <v>623412.53845290805</v>
      </c>
      <c r="E20" s="32">
        <v>502556.55458681198</v>
      </c>
      <c r="F20" s="32">
        <v>120855.98386609599</v>
      </c>
      <c r="G20" s="32">
        <v>502556.55458681198</v>
      </c>
      <c r="H20" s="32">
        <v>0.19386197166649599</v>
      </c>
    </row>
    <row r="21" spans="1:8" ht="14.25" x14ac:dyDescent="0.2">
      <c r="A21" s="32">
        <v>20</v>
      </c>
      <c r="B21" s="33">
        <v>34</v>
      </c>
      <c r="C21" s="32">
        <v>54749.432999999997</v>
      </c>
      <c r="D21" s="32">
        <v>281176.42915979098</v>
      </c>
      <c r="E21" s="32">
        <v>203233.21875550901</v>
      </c>
      <c r="F21" s="32">
        <v>77943.210404281999</v>
      </c>
      <c r="G21" s="32">
        <v>203233.21875550901</v>
      </c>
      <c r="H21" s="32">
        <v>0.27720392721819198</v>
      </c>
    </row>
    <row r="22" spans="1:8" ht="14.25" x14ac:dyDescent="0.2">
      <c r="A22" s="32">
        <v>21</v>
      </c>
      <c r="B22" s="33">
        <v>35</v>
      </c>
      <c r="C22" s="32">
        <v>37858.942999999999</v>
      </c>
      <c r="D22" s="32">
        <v>1079764.3962000001</v>
      </c>
      <c r="E22" s="32">
        <v>1022698.8053</v>
      </c>
      <c r="F22" s="32">
        <v>57065.590900000003</v>
      </c>
      <c r="G22" s="32">
        <v>1022698.8053</v>
      </c>
      <c r="H22" s="32">
        <v>5.2850039416774797E-2</v>
      </c>
    </row>
    <row r="23" spans="1:8" ht="14.25" x14ac:dyDescent="0.2">
      <c r="A23" s="32">
        <v>22</v>
      </c>
      <c r="B23" s="33">
        <v>36</v>
      </c>
      <c r="C23" s="32">
        <v>144874.61900000001</v>
      </c>
      <c r="D23" s="32">
        <v>696656.673382301</v>
      </c>
      <c r="E23" s="32">
        <v>596269.46522744</v>
      </c>
      <c r="F23" s="32">
        <v>100387.20815486</v>
      </c>
      <c r="G23" s="32">
        <v>596269.46522744</v>
      </c>
      <c r="H23" s="32">
        <v>0.14409853804669101</v>
      </c>
    </row>
    <row r="24" spans="1:8" ht="14.25" x14ac:dyDescent="0.2">
      <c r="A24" s="32">
        <v>23</v>
      </c>
      <c r="B24" s="33">
        <v>37</v>
      </c>
      <c r="C24" s="32">
        <v>157102.66399999999</v>
      </c>
      <c r="D24" s="32">
        <v>1267636.4175442499</v>
      </c>
      <c r="E24" s="32">
        <v>1116757.9230573699</v>
      </c>
      <c r="F24" s="32">
        <v>150878.49448688101</v>
      </c>
      <c r="G24" s="32">
        <v>1116757.9230573699</v>
      </c>
      <c r="H24" s="32">
        <v>0.119023477393599</v>
      </c>
    </row>
    <row r="25" spans="1:8" ht="14.25" x14ac:dyDescent="0.2">
      <c r="A25" s="32">
        <v>24</v>
      </c>
      <c r="B25" s="33">
        <v>38</v>
      </c>
      <c r="C25" s="32">
        <v>198564.62899999999</v>
      </c>
      <c r="D25" s="32">
        <v>980383.17025221197</v>
      </c>
      <c r="E25" s="32">
        <v>931794.28788938001</v>
      </c>
      <c r="F25" s="32">
        <v>48588.882362831901</v>
      </c>
      <c r="G25" s="32">
        <v>931794.28788938001</v>
      </c>
      <c r="H25" s="32">
        <v>4.9561114304248997E-2</v>
      </c>
    </row>
    <row r="26" spans="1:8" ht="14.25" x14ac:dyDescent="0.2">
      <c r="A26" s="32">
        <v>25</v>
      </c>
      <c r="B26" s="33">
        <v>39</v>
      </c>
      <c r="C26" s="32">
        <v>75247.304000000004</v>
      </c>
      <c r="D26" s="32">
        <v>129950.37289586999</v>
      </c>
      <c r="E26" s="32">
        <v>95311.079495408296</v>
      </c>
      <c r="F26" s="32">
        <v>34639.293400461902</v>
      </c>
      <c r="G26" s="32">
        <v>95311.079495408296</v>
      </c>
      <c r="H26" s="32">
        <v>0.26655786073210003</v>
      </c>
    </row>
    <row r="27" spans="1:8" ht="14.25" x14ac:dyDescent="0.2">
      <c r="A27" s="32">
        <v>26</v>
      </c>
      <c r="B27" s="33">
        <v>42</v>
      </c>
      <c r="C27" s="32">
        <v>10244.447</v>
      </c>
      <c r="D27" s="32">
        <v>195874.62549999999</v>
      </c>
      <c r="E27" s="32">
        <v>167046.96090000001</v>
      </c>
      <c r="F27" s="32">
        <v>28827.6646</v>
      </c>
      <c r="G27" s="32">
        <v>167046.96090000001</v>
      </c>
      <c r="H27" s="32">
        <v>0.147174063646136</v>
      </c>
    </row>
    <row r="28" spans="1:8" ht="14.25" x14ac:dyDescent="0.2">
      <c r="A28" s="32">
        <v>27</v>
      </c>
      <c r="B28" s="33">
        <v>75</v>
      </c>
      <c r="C28" s="32">
        <v>2514</v>
      </c>
      <c r="D28" s="32">
        <v>133631.196581197</v>
      </c>
      <c r="E28" s="32">
        <v>126217.980769231</v>
      </c>
      <c r="F28" s="32">
        <v>7413.2158119658097</v>
      </c>
      <c r="G28" s="32">
        <v>126217.980769231</v>
      </c>
      <c r="H28" s="32">
        <v>5.5475188441206698E-2</v>
      </c>
    </row>
    <row r="29" spans="1:8" ht="14.25" x14ac:dyDescent="0.2">
      <c r="A29" s="32">
        <v>28</v>
      </c>
      <c r="B29" s="33">
        <v>76</v>
      </c>
      <c r="C29" s="32">
        <v>2106</v>
      </c>
      <c r="D29" s="32">
        <v>372404.713383761</v>
      </c>
      <c r="E29" s="32">
        <v>358157.87770854699</v>
      </c>
      <c r="F29" s="32">
        <v>14246.835675213701</v>
      </c>
      <c r="G29" s="32">
        <v>358157.87770854699</v>
      </c>
      <c r="H29" s="32">
        <v>3.8256324807931202E-2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28859.549202027101</v>
      </c>
      <c r="E30" s="32">
        <v>26573.161969593799</v>
      </c>
      <c r="F30" s="32">
        <v>2286.3872324332501</v>
      </c>
      <c r="G30" s="32">
        <v>26573.161969593799</v>
      </c>
      <c r="H30" s="32">
        <v>7.92246343290995E-2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84</v>
      </c>
      <c r="D32" s="37">
        <v>94883.86</v>
      </c>
      <c r="E32" s="37">
        <v>90979.520000000004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112</v>
      </c>
      <c r="D33" s="37">
        <v>303823.23</v>
      </c>
      <c r="E33" s="37">
        <v>350701.83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81</v>
      </c>
      <c r="D34" s="37">
        <v>224331.68</v>
      </c>
      <c r="E34" s="37">
        <v>240929.07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131</v>
      </c>
      <c r="D35" s="37">
        <v>245083.93</v>
      </c>
      <c r="E35" s="37">
        <v>288637.86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22</v>
      </c>
      <c r="D36" s="37">
        <v>18.809999999999999</v>
      </c>
      <c r="E36" s="37">
        <v>13.68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75</v>
      </c>
      <c r="D37" s="37">
        <v>131447.84</v>
      </c>
      <c r="E37" s="37">
        <v>142025.59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64</v>
      </c>
      <c r="D38" s="37">
        <v>71425.67</v>
      </c>
      <c r="E38" s="37">
        <v>61601.95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2015-08-16T00:30:17Z</dcterms:modified>
</cp:coreProperties>
</file>