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<sst xmlns="http://schemas.openxmlformats.org/spreadsheetml/2006/main" count="117" uniqueCount="75">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</sst>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6" sqref="C26:D26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18581512.247299995</v>
      </c>
      <c r="F3" s="25">
        <f>RA!I7</f>
        <v>1591938.1924999999</v>
      </c>
      <c r="G3" s="16">
        <f>SUM(G4:G40)</f>
        <v>16989574.0548</v>
      </c>
      <c r="H3" s="27">
        <f>RA!J7</f>
        <v>8.5673231075760103</v>
      </c>
      <c r="I3" s="20">
        <f>SUM(I4:I40)</f>
        <v>18581517.31189055</v>
      </c>
      <c r="J3" s="21">
        <f>SUM(J4:J40)</f>
        <v>16989573.2195247</v>
      </c>
      <c r="K3" s="22">
        <f>E3-I3</f>
        <v>-5.0645905546844006</v>
      </c>
      <c r="L3" s="22">
        <f>G3-J3</f>
        <v>0.83527529984712601</v>
      </c>
    </row>
    <row r="4" spans="1:13" x14ac:dyDescent="0.15">
      <c r="A4" s="44">
        <f>RA!A8</f>
        <v>42234</v>
      </c>
      <c r="B4" s="12">
        <v>12</v>
      </c>
      <c r="C4" s="41" t="s">
        <v>6</v>
      </c>
      <c r="D4" s="41"/>
      <c r="E4" s="15">
        <f>VLOOKUP(C4,RA!B8:D36,3,0)</f>
        <v>563561.55240000004</v>
      </c>
      <c r="F4" s="25">
        <f>VLOOKUP(C4,RA!B8:I39,8,0)</f>
        <v>132920.7727</v>
      </c>
      <c r="G4" s="16">
        <f t="shared" ref="G4:G40" si="0">E4-F4</f>
        <v>430640.77970000007</v>
      </c>
      <c r="H4" s="27">
        <f>RA!J8</f>
        <v>23.585848277608701</v>
      </c>
      <c r="I4" s="20">
        <f>VLOOKUP(B4,RMS!B:D,3,FALSE)</f>
        <v>563562.40041196602</v>
      </c>
      <c r="J4" s="21">
        <f>VLOOKUP(B4,RMS!B:E,4,FALSE)</f>
        <v>430640.78979743598</v>
      </c>
      <c r="K4" s="22">
        <f t="shared" ref="K4:K40" si="1">E4-I4</f>
        <v>-0.84801196597982198</v>
      </c>
      <c r="L4" s="22">
        <f t="shared" ref="L4:L40" si="2">G4-J4</f>
        <v>-1.0097435908392072E-2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131032.4985</v>
      </c>
      <c r="F5" s="25">
        <f>VLOOKUP(C5,RA!B9:I40,8,0)</f>
        <v>24536.341</v>
      </c>
      <c r="G5" s="16">
        <f t="shared" si="0"/>
        <v>106496.1575</v>
      </c>
      <c r="H5" s="27">
        <f>RA!J9</f>
        <v>18.725385901116699</v>
      </c>
      <c r="I5" s="20">
        <f>VLOOKUP(B5,RMS!B:D,3,FALSE)</f>
        <v>131032.61465871699</v>
      </c>
      <c r="J5" s="21">
        <f>VLOOKUP(B5,RMS!B:E,4,FALSE)</f>
        <v>106496.134174102</v>
      </c>
      <c r="K5" s="22">
        <f t="shared" si="1"/>
        <v>-0.1161587169917766</v>
      </c>
      <c r="L5" s="22">
        <f t="shared" si="2"/>
        <v>2.3325898000621237E-2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160540.16440000001</v>
      </c>
      <c r="F6" s="25">
        <f>VLOOKUP(C6,RA!B10:I41,8,0)</f>
        <v>41622.020600000003</v>
      </c>
      <c r="G6" s="16">
        <f t="shared" si="0"/>
        <v>118918.14380000001</v>
      </c>
      <c r="H6" s="27">
        <f>RA!J10</f>
        <v>25.9262351920203</v>
      </c>
      <c r="I6" s="20">
        <f>VLOOKUP(B6,RMS!B:D,3,FALSE)</f>
        <v>160542.37129743601</v>
      </c>
      <c r="J6" s="21">
        <f>VLOOKUP(B6,RMS!B:E,4,FALSE)</f>
        <v>118918.143723077</v>
      </c>
      <c r="K6" s="22">
        <f>E6-I6</f>
        <v>-2.2068974360008724</v>
      </c>
      <c r="L6" s="22">
        <f t="shared" si="2"/>
        <v>7.6923010055907071E-5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41825.561900000001</v>
      </c>
      <c r="F7" s="25">
        <f>VLOOKUP(C7,RA!B11:I42,8,0)</f>
        <v>9378.2955000000002</v>
      </c>
      <c r="G7" s="16">
        <f t="shared" si="0"/>
        <v>32447.2664</v>
      </c>
      <c r="H7" s="27">
        <f>RA!J11</f>
        <v>22.422401694022401</v>
      </c>
      <c r="I7" s="20">
        <f>VLOOKUP(B7,RMS!B:D,3,FALSE)</f>
        <v>41825.597028205098</v>
      </c>
      <c r="J7" s="21">
        <f>VLOOKUP(B7,RMS!B:E,4,FALSE)</f>
        <v>32447.265664102601</v>
      </c>
      <c r="K7" s="22">
        <f t="shared" si="1"/>
        <v>-3.5128205097862519E-2</v>
      </c>
      <c r="L7" s="22">
        <f t="shared" si="2"/>
        <v>7.3589739986346103E-4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97200.379799999995</v>
      </c>
      <c r="F8" s="25">
        <f>VLOOKUP(C8,RA!B12:I43,8,0)</f>
        <v>16754.9061</v>
      </c>
      <c r="G8" s="16">
        <f t="shared" si="0"/>
        <v>80445.473700000002</v>
      </c>
      <c r="H8" s="27">
        <f>RA!J12</f>
        <v>17.237490362151899</v>
      </c>
      <c r="I8" s="20">
        <f>VLOOKUP(B8,RMS!B:D,3,FALSE)</f>
        <v>97200.385628205098</v>
      </c>
      <c r="J8" s="21">
        <f>VLOOKUP(B8,RMS!B:E,4,FALSE)</f>
        <v>80445.470915384605</v>
      </c>
      <c r="K8" s="22">
        <f t="shared" si="1"/>
        <v>-5.828205103171058E-3</v>
      </c>
      <c r="L8" s="22">
        <f t="shared" si="2"/>
        <v>2.7846153971040621E-3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267077.03960000002</v>
      </c>
      <c r="F9" s="25">
        <f>VLOOKUP(C9,RA!B13:I44,8,0)</f>
        <v>80205.050600000002</v>
      </c>
      <c r="G9" s="16">
        <f t="shared" si="0"/>
        <v>186871.989</v>
      </c>
      <c r="H9" s="27">
        <f>RA!J13</f>
        <v>30.0306798068912</v>
      </c>
      <c r="I9" s="20">
        <f>VLOOKUP(B9,RMS!B:D,3,FALSE)</f>
        <v>267077.32859059802</v>
      </c>
      <c r="J9" s="21">
        <f>VLOOKUP(B9,RMS!B:E,4,FALSE)</f>
        <v>186871.98765726501</v>
      </c>
      <c r="K9" s="22">
        <f t="shared" si="1"/>
        <v>-0.2889905979973264</v>
      </c>
      <c r="L9" s="22">
        <f t="shared" si="2"/>
        <v>1.3427349913399667E-3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114255.7521</v>
      </c>
      <c r="F10" s="25">
        <f>VLOOKUP(C10,RA!B14:I45,8,0)</f>
        <v>18101.5648</v>
      </c>
      <c r="G10" s="16">
        <f t="shared" si="0"/>
        <v>96154.187299999991</v>
      </c>
      <c r="H10" s="27">
        <f>RA!J14</f>
        <v>15.8430227514121</v>
      </c>
      <c r="I10" s="20">
        <f>VLOOKUP(B10,RMS!B:D,3,FALSE)</f>
        <v>114255.753657265</v>
      </c>
      <c r="J10" s="21">
        <f>VLOOKUP(B10,RMS!B:E,4,FALSE)</f>
        <v>96154.185740170898</v>
      </c>
      <c r="K10" s="22">
        <f t="shared" si="1"/>
        <v>-1.5572650008834898E-3</v>
      </c>
      <c r="L10" s="22">
        <f t="shared" si="2"/>
        <v>1.5598290920024738E-3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84770.050799999997</v>
      </c>
      <c r="F11" s="25">
        <f>VLOOKUP(C11,RA!B15:I46,8,0)</f>
        <v>20428.854800000001</v>
      </c>
      <c r="G11" s="16">
        <f t="shared" si="0"/>
        <v>64341.195999999996</v>
      </c>
      <c r="H11" s="27">
        <f>RA!J15</f>
        <v>24.099141863437499</v>
      </c>
      <c r="I11" s="20">
        <f>VLOOKUP(B11,RMS!B:D,3,FALSE)</f>
        <v>84770.170688034195</v>
      </c>
      <c r="J11" s="21">
        <f>VLOOKUP(B11,RMS!B:E,4,FALSE)</f>
        <v>64341.1963059829</v>
      </c>
      <c r="K11" s="22">
        <f t="shared" si="1"/>
        <v>-0.11988803419808391</v>
      </c>
      <c r="L11" s="22">
        <f t="shared" si="2"/>
        <v>-3.0598290322814137E-4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941833.99470000004</v>
      </c>
      <c r="F12" s="25">
        <f>VLOOKUP(C12,RA!B16:I47,8,0)</f>
        <v>19119.034199999998</v>
      </c>
      <c r="G12" s="16">
        <f t="shared" si="0"/>
        <v>922714.96050000004</v>
      </c>
      <c r="H12" s="27">
        <f>RA!J16</f>
        <v>2.0299792009620501</v>
      </c>
      <c r="I12" s="20">
        <f>VLOOKUP(B12,RMS!B:D,3,FALSE)</f>
        <v>941833.48758205096</v>
      </c>
      <c r="J12" s="21">
        <f>VLOOKUP(B12,RMS!B:E,4,FALSE)</f>
        <v>922714.96046153805</v>
      </c>
      <c r="K12" s="22">
        <f t="shared" si="1"/>
        <v>0.5071179490769282</v>
      </c>
      <c r="L12" s="22">
        <f t="shared" si="2"/>
        <v>3.8461992517113686E-5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476209.03850000002</v>
      </c>
      <c r="F13" s="25">
        <f>VLOOKUP(C13,RA!B17:I48,8,0)</f>
        <v>70857.964500000002</v>
      </c>
      <c r="G13" s="16">
        <f t="shared" si="0"/>
        <v>405351.07400000002</v>
      </c>
      <c r="H13" s="27">
        <f>RA!J17</f>
        <v>14.879592525835699</v>
      </c>
      <c r="I13" s="20">
        <f>VLOOKUP(B13,RMS!B:D,3,FALSE)</f>
        <v>476209.02199316199</v>
      </c>
      <c r="J13" s="21">
        <f>VLOOKUP(B13,RMS!B:E,4,FALSE)</f>
        <v>405351.075588034</v>
      </c>
      <c r="K13" s="22">
        <f t="shared" si="1"/>
        <v>1.6506838030181825E-2</v>
      </c>
      <c r="L13" s="22">
        <f t="shared" si="2"/>
        <v>-1.5880339778959751E-3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1853309.6827</v>
      </c>
      <c r="F14" s="25">
        <f>VLOOKUP(C14,RA!B18:I49,8,0)</f>
        <v>273229.71299999999</v>
      </c>
      <c r="G14" s="16">
        <f t="shared" si="0"/>
        <v>1580079.9697</v>
      </c>
      <c r="H14" s="27">
        <f>RA!J18</f>
        <v>14.742798548483499</v>
      </c>
      <c r="I14" s="20">
        <f>VLOOKUP(B14,RMS!B:D,3,FALSE)</f>
        <v>1853309.35978435</v>
      </c>
      <c r="J14" s="21">
        <f>VLOOKUP(B14,RMS!B:E,4,FALSE)</f>
        <v>1580079.9704867401</v>
      </c>
      <c r="K14" s="22">
        <f t="shared" si="1"/>
        <v>0.32291564997285604</v>
      </c>
      <c r="L14" s="22">
        <f t="shared" si="2"/>
        <v>-7.8674010001122952E-4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414322.52500000002</v>
      </c>
      <c r="F15" s="25">
        <f>VLOOKUP(C15,RA!B19:I50,8,0)</f>
        <v>40542.017899999999</v>
      </c>
      <c r="G15" s="16">
        <f t="shared" si="0"/>
        <v>373780.50710000005</v>
      </c>
      <c r="H15" s="27">
        <f>RA!J19</f>
        <v>9.7851348777139293</v>
      </c>
      <c r="I15" s="20">
        <f>VLOOKUP(B15,RMS!B:D,3,FALSE)</f>
        <v>414322.58661880298</v>
      </c>
      <c r="J15" s="21">
        <f>VLOOKUP(B15,RMS!B:E,4,FALSE)</f>
        <v>373780.505835897</v>
      </c>
      <c r="K15" s="22">
        <f t="shared" si="1"/>
        <v>-6.1618802952580154E-2</v>
      </c>
      <c r="L15" s="22">
        <f t="shared" si="2"/>
        <v>1.2641030480153859E-3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849206.16540000006</v>
      </c>
      <c r="F16" s="25">
        <f>VLOOKUP(C16,RA!B20:I51,8,0)</f>
        <v>70204.190400000007</v>
      </c>
      <c r="G16" s="16">
        <f t="shared" si="0"/>
        <v>779001.97500000009</v>
      </c>
      <c r="H16" s="27">
        <f>RA!J20</f>
        <v>8.2670372944044601</v>
      </c>
      <c r="I16" s="20">
        <f>VLOOKUP(B16,RMS!B:D,3,FALSE)</f>
        <v>849206.30249999999</v>
      </c>
      <c r="J16" s="21">
        <f>VLOOKUP(B16,RMS!B:E,4,FALSE)</f>
        <v>779001.97499999998</v>
      </c>
      <c r="K16" s="22">
        <f t="shared" si="1"/>
        <v>-0.13709999993443489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336214.2452</v>
      </c>
      <c r="F17" s="25">
        <f>VLOOKUP(C17,RA!B21:I52,8,0)</f>
        <v>47884.854500000001</v>
      </c>
      <c r="G17" s="16">
        <f t="shared" si="0"/>
        <v>288329.39069999999</v>
      </c>
      <c r="H17" s="27">
        <f>RA!J21</f>
        <v>14.2423633690819</v>
      </c>
      <c r="I17" s="20">
        <f>VLOOKUP(B17,RMS!B:D,3,FALSE)</f>
        <v>336213.66784688801</v>
      </c>
      <c r="J17" s="21">
        <f>VLOOKUP(B17,RMS!B:E,4,FALSE)</f>
        <v>288329.39051016601</v>
      </c>
      <c r="K17" s="22">
        <f t="shared" si="1"/>
        <v>0.57735311199212447</v>
      </c>
      <c r="L17" s="22">
        <f t="shared" si="2"/>
        <v>1.8983398331329226E-4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1342198.0478000001</v>
      </c>
      <c r="F18" s="25">
        <f>VLOOKUP(C18,RA!B22:I53,8,0)</f>
        <v>151901.2335</v>
      </c>
      <c r="G18" s="16">
        <f t="shared" si="0"/>
        <v>1190296.8143</v>
      </c>
      <c r="H18" s="27">
        <f>RA!J22</f>
        <v>11.317348713849</v>
      </c>
      <c r="I18" s="20">
        <f>VLOOKUP(B18,RMS!B:D,3,FALSE)</f>
        <v>1342199.5943</v>
      </c>
      <c r="J18" s="21">
        <f>VLOOKUP(B18,RMS!B:E,4,FALSE)</f>
        <v>1190296.8143</v>
      </c>
      <c r="K18" s="22">
        <f t="shared" si="1"/>
        <v>-1.5464999999385327</v>
      </c>
      <c r="L18" s="22">
        <f t="shared" si="2"/>
        <v>0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2851308.4139</v>
      </c>
      <c r="F19" s="25">
        <f>VLOOKUP(C19,RA!B23:I54,8,0)</f>
        <v>230590.36900000001</v>
      </c>
      <c r="G19" s="16">
        <f t="shared" si="0"/>
        <v>2620718.0449000001</v>
      </c>
      <c r="H19" s="27">
        <f>RA!J23</f>
        <v>8.0871773770905406</v>
      </c>
      <c r="I19" s="20">
        <f>VLOOKUP(B19,RMS!B:D,3,FALSE)</f>
        <v>2851309.9793350399</v>
      </c>
      <c r="J19" s="21">
        <f>VLOOKUP(B19,RMS!B:E,4,FALSE)</f>
        <v>2620718.0833572601</v>
      </c>
      <c r="K19" s="22">
        <f t="shared" si="1"/>
        <v>-1.5654350398108363</v>
      </c>
      <c r="L19" s="22">
        <f t="shared" si="2"/>
        <v>-3.8457260001450777E-2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267795.23269999999</v>
      </c>
      <c r="F20" s="25">
        <f>VLOOKUP(C20,RA!B24:I55,8,0)</f>
        <v>45101.880100000002</v>
      </c>
      <c r="G20" s="16">
        <f t="shared" si="0"/>
        <v>222693.35259999998</v>
      </c>
      <c r="H20" s="27">
        <f>RA!J24</f>
        <v>16.841927933245099</v>
      </c>
      <c r="I20" s="20">
        <f>VLOOKUP(B20,RMS!B:D,3,FALSE)</f>
        <v>267795.247020596</v>
      </c>
      <c r="J20" s="21">
        <f>VLOOKUP(B20,RMS!B:E,4,FALSE)</f>
        <v>222693.347855061</v>
      </c>
      <c r="K20" s="22">
        <f t="shared" si="1"/>
        <v>-1.4320596004836261E-2</v>
      </c>
      <c r="L20" s="22">
        <f t="shared" si="2"/>
        <v>4.7449389821849763E-3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249991.97579999999</v>
      </c>
      <c r="F21" s="25">
        <f>VLOOKUP(C21,RA!B25:I56,8,0)</f>
        <v>22085.506600000001</v>
      </c>
      <c r="G21" s="16">
        <f t="shared" si="0"/>
        <v>227906.46919999999</v>
      </c>
      <c r="H21" s="27">
        <f>RA!J25</f>
        <v>8.8344861987366308</v>
      </c>
      <c r="I21" s="20">
        <f>VLOOKUP(B21,RMS!B:D,3,FALSE)</f>
        <v>249991.97878979699</v>
      </c>
      <c r="J21" s="21">
        <f>VLOOKUP(B21,RMS!B:E,4,FALSE)</f>
        <v>227906.46522467901</v>
      </c>
      <c r="K21" s="22">
        <f t="shared" si="1"/>
        <v>-2.9897970089223236E-3</v>
      </c>
      <c r="L21" s="22">
        <f t="shared" si="2"/>
        <v>3.9753209857735783E-3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506075.75790000003</v>
      </c>
      <c r="F22" s="25">
        <f>VLOOKUP(C22,RA!B26:I57,8,0)</f>
        <v>104406.5224</v>
      </c>
      <c r="G22" s="16">
        <f t="shared" si="0"/>
        <v>401669.23550000001</v>
      </c>
      <c r="H22" s="27">
        <f>RA!J26</f>
        <v>20.630611281054598</v>
      </c>
      <c r="I22" s="20">
        <f>VLOOKUP(B22,RMS!B:D,3,FALSE)</f>
        <v>506075.61832925602</v>
      </c>
      <c r="J22" s="21">
        <f>VLOOKUP(B22,RMS!B:E,4,FALSE)</f>
        <v>401669.20875437098</v>
      </c>
      <c r="K22" s="22">
        <f t="shared" si="1"/>
        <v>0.1395707440096885</v>
      </c>
      <c r="L22" s="22">
        <f t="shared" si="2"/>
        <v>2.6745629031211138E-2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267208.23580000002</v>
      </c>
      <c r="F23" s="25">
        <f>VLOOKUP(C23,RA!B27:I58,8,0)</f>
        <v>73619.875199999995</v>
      </c>
      <c r="G23" s="16">
        <f t="shared" si="0"/>
        <v>193588.36060000001</v>
      </c>
      <c r="H23" s="27">
        <f>RA!J27</f>
        <v>27.551499294019901</v>
      </c>
      <c r="I23" s="20">
        <f>VLOOKUP(B23,RMS!B:D,3,FALSE)</f>
        <v>267208.01896447298</v>
      </c>
      <c r="J23" s="21">
        <f>VLOOKUP(B23,RMS!B:E,4,FALSE)</f>
        <v>193588.37141966901</v>
      </c>
      <c r="K23" s="22">
        <f t="shared" si="1"/>
        <v>0.21683552704053</v>
      </c>
      <c r="L23" s="22">
        <f t="shared" si="2"/>
        <v>-1.0819668998010457E-2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869383.63520000002</v>
      </c>
      <c r="F24" s="25">
        <f>VLOOKUP(C24,RA!B28:I59,8,0)</f>
        <v>48925.112300000001</v>
      </c>
      <c r="G24" s="16">
        <f t="shared" si="0"/>
        <v>820458.52289999998</v>
      </c>
      <c r="H24" s="27">
        <f>RA!J28</f>
        <v>5.6275630595168602</v>
      </c>
      <c r="I24" s="20">
        <f>VLOOKUP(B24,RMS!B:D,3,FALSE)</f>
        <v>869383.63479114999</v>
      </c>
      <c r="J24" s="21">
        <f>VLOOKUP(B24,RMS!B:E,4,FALSE)</f>
        <v>820458.52059734496</v>
      </c>
      <c r="K24" s="22">
        <f t="shared" si="1"/>
        <v>4.0885002817958593E-4</v>
      </c>
      <c r="L24" s="22">
        <f t="shared" si="2"/>
        <v>2.3026550188660622E-3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659811.82620000001</v>
      </c>
      <c r="F25" s="25">
        <f>VLOOKUP(C25,RA!B29:I60,8,0)</f>
        <v>113544.7966</v>
      </c>
      <c r="G25" s="16">
        <f t="shared" si="0"/>
        <v>546267.02960000001</v>
      </c>
      <c r="H25" s="27">
        <f>RA!J29</f>
        <v>17.208663453931901</v>
      </c>
      <c r="I25" s="20">
        <f>VLOOKUP(B25,RMS!B:D,3,FALSE)</f>
        <v>659811.82426991197</v>
      </c>
      <c r="J25" s="21">
        <f>VLOOKUP(B25,RMS!B:E,4,FALSE)</f>
        <v>546267.04132218496</v>
      </c>
      <c r="K25" s="22">
        <f t="shared" si="1"/>
        <v>1.9300880376249552E-3</v>
      </c>
      <c r="L25" s="22">
        <f t="shared" si="2"/>
        <v>-1.1722184950485826E-2</v>
      </c>
      <c r="M25" s="34"/>
    </row>
    <row r="26" spans="1:13" x14ac:dyDescent="0.15">
      <c r="A26" s="44"/>
      <c r="B26" s="12">
        <v>37</v>
      </c>
      <c r="C26" s="41" t="s">
        <v>74</v>
      </c>
      <c r="D26" s="41"/>
      <c r="E26" s="15">
        <f>VLOOKUP(C26,RA!B30:D57,3,0)</f>
        <v>1013448.3066</v>
      </c>
      <c r="F26" s="25">
        <f>VLOOKUP(C26,RA!B30:I61,8,0)</f>
        <v>163685.35699999999</v>
      </c>
      <c r="G26" s="16">
        <f t="shared" si="0"/>
        <v>849762.94960000005</v>
      </c>
      <c r="H26" s="27">
        <f>RA!J30</f>
        <v>16.151327693184999</v>
      </c>
      <c r="I26" s="20">
        <f>VLOOKUP(B26,RMS!B:D,3,FALSE)</f>
        <v>1013448.35294513</v>
      </c>
      <c r="J26" s="21">
        <f>VLOOKUP(B26,RMS!B:E,4,FALSE)</f>
        <v>849762.94698575395</v>
      </c>
      <c r="K26" s="22">
        <f t="shared" si="1"/>
        <v>-4.6345129958353937E-2</v>
      </c>
      <c r="L26" s="22">
        <f t="shared" si="2"/>
        <v>2.6142460992559791E-3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751705.58519999997</v>
      </c>
      <c r="F27" s="25">
        <f>VLOOKUP(C27,RA!B31:I62,8,0)</f>
        <v>48471.704400000002</v>
      </c>
      <c r="G27" s="16">
        <f t="shared" si="0"/>
        <v>703233.88079999993</v>
      </c>
      <c r="H27" s="27">
        <f>RA!J31</f>
        <v>6.4482299126597002</v>
      </c>
      <c r="I27" s="20">
        <f>VLOOKUP(B27,RMS!B:D,3,FALSE)</f>
        <v>751705.504423009</v>
      </c>
      <c r="J27" s="21">
        <f>VLOOKUP(B27,RMS!B:E,4,FALSE)</f>
        <v>703233.03624955798</v>
      </c>
      <c r="K27" s="22">
        <f t="shared" si="1"/>
        <v>8.0776990973390639E-2</v>
      </c>
      <c r="L27" s="22">
        <f t="shared" si="2"/>
        <v>0.84455044195055962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113196.01059999999</v>
      </c>
      <c r="F28" s="25">
        <f>VLOOKUP(C28,RA!B32:I63,8,0)</f>
        <v>30359.6315</v>
      </c>
      <c r="G28" s="16">
        <f t="shared" si="0"/>
        <v>82836.379099999991</v>
      </c>
      <c r="H28" s="27">
        <f>RA!J32</f>
        <v>26.820407661964001</v>
      </c>
      <c r="I28" s="20">
        <f>VLOOKUP(B28,RMS!B:D,3,FALSE)</f>
        <v>113195.9505086</v>
      </c>
      <c r="J28" s="21">
        <f>VLOOKUP(B28,RMS!B:E,4,FALSE)</f>
        <v>82836.389775582094</v>
      </c>
      <c r="K28" s="22">
        <f t="shared" si="1"/>
        <v>6.0091399995144457E-2</v>
      </c>
      <c r="L28" s="22">
        <f t="shared" si="2"/>
        <v>-1.0675582103431225E-2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173427.59849999999</v>
      </c>
      <c r="F30" s="25">
        <f>VLOOKUP(C30,RA!B34:I66,8,0)</f>
        <v>26209.378400000001</v>
      </c>
      <c r="G30" s="16">
        <f t="shared" si="0"/>
        <v>147218.22009999998</v>
      </c>
      <c r="H30" s="27">
        <f>RA!J34</f>
        <v>0</v>
      </c>
      <c r="I30" s="20">
        <f>VLOOKUP(B30,RMS!B:D,3,FALSE)</f>
        <v>173427.5963</v>
      </c>
      <c r="J30" s="21">
        <f>VLOOKUP(B30,RMS!B:E,4,FALSE)</f>
        <v>147218.2162</v>
      </c>
      <c r="K30" s="22">
        <f t="shared" si="1"/>
        <v>2.199999988079071E-3</v>
      </c>
      <c r="L30" s="22">
        <f t="shared" si="2"/>
        <v>3.8999999815132469E-3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102357.37</v>
      </c>
      <c r="F31" s="25">
        <f>VLOOKUP(C31,RA!B35:I67,8,0)</f>
        <v>3764.04</v>
      </c>
      <c r="G31" s="16">
        <f t="shared" si="0"/>
        <v>98593.33</v>
      </c>
      <c r="H31" s="27">
        <f>RA!J35</f>
        <v>15.112576444976799</v>
      </c>
      <c r="I31" s="20">
        <f>VLOOKUP(B31,RMS!B:D,3,FALSE)</f>
        <v>102357.37</v>
      </c>
      <c r="J31" s="21">
        <f>VLOOKUP(B31,RMS!B:E,4,FALSE)</f>
        <v>98593.33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717729.92</v>
      </c>
      <c r="F32" s="25">
        <f>VLOOKUP(C32,RA!B34:I67,8,0)</f>
        <v>-117901.95</v>
      </c>
      <c r="G32" s="16">
        <f t="shared" si="0"/>
        <v>835631.87</v>
      </c>
      <c r="H32" s="27">
        <f>RA!J35</f>
        <v>15.112576444976799</v>
      </c>
      <c r="I32" s="20">
        <f>VLOOKUP(B32,RMS!B:D,3,FALSE)</f>
        <v>717729.92</v>
      </c>
      <c r="J32" s="21">
        <f>VLOOKUP(B32,RMS!B:E,4,FALSE)</f>
        <v>835631.87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690347.01</v>
      </c>
      <c r="F33" s="25">
        <f>VLOOKUP(C33,RA!B34:I68,8,0)</f>
        <v>-50897.49</v>
      </c>
      <c r="G33" s="16">
        <f t="shared" si="0"/>
        <v>741244.5</v>
      </c>
      <c r="H33" s="27">
        <f>RA!J34</f>
        <v>0</v>
      </c>
      <c r="I33" s="20">
        <f>VLOOKUP(B33,RMS!B:D,3,FALSE)</f>
        <v>690347.01</v>
      </c>
      <c r="J33" s="21">
        <f>VLOOKUP(B33,RMS!B:E,4,FALSE)</f>
        <v>741244.5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665810.9</v>
      </c>
      <c r="F34" s="25">
        <f>VLOOKUP(C34,RA!B35:I69,8,0)</f>
        <v>-142147.68</v>
      </c>
      <c r="G34" s="16">
        <f t="shared" si="0"/>
        <v>807958.58000000007</v>
      </c>
      <c r="H34" s="27">
        <f>RA!J35</f>
        <v>15.112576444976799</v>
      </c>
      <c r="I34" s="20">
        <f>VLOOKUP(B34,RMS!B:D,3,FALSE)</f>
        <v>665810.9</v>
      </c>
      <c r="J34" s="21">
        <f>VLOOKUP(B34,RMS!B:E,4,FALSE)</f>
        <v>807958.58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7.74</v>
      </c>
      <c r="F35" s="25">
        <f>VLOOKUP(C35,RA!B36:I70,8,0)</f>
        <v>7.74</v>
      </c>
      <c r="G35" s="16">
        <f t="shared" si="0"/>
        <v>0</v>
      </c>
      <c r="H35" s="27">
        <f>RA!J36</f>
        <v>3.6773512254173801</v>
      </c>
      <c r="I35" s="20">
        <f>VLOOKUP(B35,RMS!B:D,3,FALSE)</f>
        <v>7.74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139804.27369999999</v>
      </c>
      <c r="F36" s="25">
        <f>VLOOKUP(C36,RA!B8:I70,8,0)</f>
        <v>8468.4837000000007</v>
      </c>
      <c r="G36" s="16">
        <f t="shared" si="0"/>
        <v>131335.78999999998</v>
      </c>
      <c r="H36" s="27">
        <f>RA!J36</f>
        <v>3.6773512254173801</v>
      </c>
      <c r="I36" s="20">
        <f>VLOOKUP(B36,RMS!B:D,3,FALSE)</f>
        <v>139804.273504274</v>
      </c>
      <c r="J36" s="21">
        <f>VLOOKUP(B36,RMS!B:E,4,FALSE)</f>
        <v>131335.790598291</v>
      </c>
      <c r="K36" s="22">
        <f t="shared" si="1"/>
        <v>1.9572599558159709E-4</v>
      </c>
      <c r="L36" s="22">
        <f t="shared" si="2"/>
        <v>-5.9829102247022092E-4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352390.44699999999</v>
      </c>
      <c r="F37" s="25">
        <f>VLOOKUP(C37,RA!B8:I71,8,0)</f>
        <v>13410.0221</v>
      </c>
      <c r="G37" s="16">
        <f t="shared" si="0"/>
        <v>338980.42489999998</v>
      </c>
      <c r="H37" s="27">
        <f>RA!J37</f>
        <v>-16.4270635394439</v>
      </c>
      <c r="I37" s="20">
        <f>VLOOKUP(B37,RMS!B:D,3,FALSE)</f>
        <v>352390.440910256</v>
      </c>
      <c r="J37" s="21">
        <f>VLOOKUP(B37,RMS!B:E,4,FALSE)</f>
        <v>338980.42450769199</v>
      </c>
      <c r="K37" s="22">
        <f t="shared" si="1"/>
        <v>6.0897439834661782E-3</v>
      </c>
      <c r="L37" s="22">
        <f t="shared" si="2"/>
        <v>3.9230799302458763E-4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422041.25</v>
      </c>
      <c r="F38" s="25">
        <f>VLOOKUP(C38,RA!B9:I72,8,0)</f>
        <v>-59558.2</v>
      </c>
      <c r="G38" s="16">
        <f t="shared" si="0"/>
        <v>481599.45</v>
      </c>
      <c r="H38" s="27">
        <f>RA!J38</f>
        <v>-7.3727399789853498</v>
      </c>
      <c r="I38" s="20">
        <f>VLOOKUP(B38,RMS!B:D,3,FALSE)</f>
        <v>422041.25</v>
      </c>
      <c r="J38" s="21">
        <f>VLOOKUP(B38,RMS!B:E,4,FALSE)</f>
        <v>481599.45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84331.66</v>
      </c>
      <c r="F39" s="25">
        <f>VLOOKUP(C39,RA!B10:I73,8,0)</f>
        <v>11547.44</v>
      </c>
      <c r="G39" s="16">
        <f t="shared" si="0"/>
        <v>72784.22</v>
      </c>
      <c r="H39" s="27">
        <f>RA!J39</f>
        <v>-21.349557359304299</v>
      </c>
      <c r="I39" s="20">
        <f>VLOOKUP(B39,RMS!B:D,3,FALSE)</f>
        <v>84331.66</v>
      </c>
      <c r="J39" s="21">
        <f>VLOOKUP(B39,RMS!B:E,4,FALSE)</f>
        <v>72784.22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9782.3994000000002</v>
      </c>
      <c r="F40" s="25">
        <f>VLOOKUP(C40,RA!B8:I74,8,0)</f>
        <v>558.83910000000003</v>
      </c>
      <c r="G40" s="16">
        <f t="shared" si="0"/>
        <v>9223.560300000001</v>
      </c>
      <c r="H40" s="27">
        <f>RA!J40</f>
        <v>100</v>
      </c>
      <c r="I40" s="20">
        <f>VLOOKUP(B40,RMS!B:D,3,FALSE)</f>
        <v>9782.3992133726606</v>
      </c>
      <c r="J40" s="21">
        <f>VLOOKUP(B40,RMS!B:E,4,FALSE)</f>
        <v>9223.5605173587501</v>
      </c>
      <c r="K40" s="22">
        <f t="shared" si="1"/>
        <v>1.8662733964447398E-4</v>
      </c>
      <c r="L40" s="22">
        <f t="shared" si="2"/>
        <v>-2.1735874906880781E-4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18581512.247299999</v>
      </c>
      <c r="E7" s="68">
        <v>18791405.686900001</v>
      </c>
      <c r="F7" s="69">
        <v>98.8830349198074</v>
      </c>
      <c r="G7" s="68">
        <v>15973489.9608</v>
      </c>
      <c r="H7" s="69">
        <v>16.327191445953599</v>
      </c>
      <c r="I7" s="68">
        <v>1591938.1924999999</v>
      </c>
      <c r="J7" s="69">
        <v>8.5673231075760103</v>
      </c>
      <c r="K7" s="68">
        <v>1457066.8879</v>
      </c>
      <c r="L7" s="69">
        <v>9.1217817238170102</v>
      </c>
      <c r="M7" s="69">
        <v>9.2563564322281994E-2</v>
      </c>
      <c r="N7" s="68">
        <v>342268635.31290001</v>
      </c>
      <c r="O7" s="68">
        <v>5094419524.4018002</v>
      </c>
      <c r="P7" s="68">
        <v>943104</v>
      </c>
      <c r="Q7" s="68">
        <v>965900</v>
      </c>
      <c r="R7" s="69">
        <v>-2.3600786830934899</v>
      </c>
      <c r="S7" s="68">
        <v>19.702506030405999</v>
      </c>
      <c r="T7" s="68">
        <v>17.3377776165234</v>
      </c>
      <c r="U7" s="70">
        <v>12.0021707402761</v>
      </c>
      <c r="V7" s="58"/>
      <c r="W7" s="58"/>
    </row>
    <row r="8" spans="1:23" ht="14.25" thickBot="1" x14ac:dyDescent="0.2">
      <c r="A8" s="55">
        <v>42234</v>
      </c>
      <c r="B8" s="45" t="s">
        <v>6</v>
      </c>
      <c r="C8" s="46"/>
      <c r="D8" s="71">
        <v>563561.55240000004</v>
      </c>
      <c r="E8" s="71">
        <v>763821.51870000002</v>
      </c>
      <c r="F8" s="72">
        <v>73.781837589383997</v>
      </c>
      <c r="G8" s="71">
        <v>514194.81599999999</v>
      </c>
      <c r="H8" s="72">
        <v>9.6007845399981502</v>
      </c>
      <c r="I8" s="71">
        <v>132920.7727</v>
      </c>
      <c r="J8" s="72">
        <v>23.585848277608701</v>
      </c>
      <c r="K8" s="71">
        <v>136962.26579999999</v>
      </c>
      <c r="L8" s="72">
        <v>26.636259553421901</v>
      </c>
      <c r="M8" s="72">
        <v>-2.9508077107176001E-2</v>
      </c>
      <c r="N8" s="71">
        <v>11065296.680600001</v>
      </c>
      <c r="O8" s="71">
        <v>182154997.65490001</v>
      </c>
      <c r="P8" s="71">
        <v>27152</v>
      </c>
      <c r="Q8" s="71">
        <v>27756</v>
      </c>
      <c r="R8" s="72">
        <v>-2.1761060671566499</v>
      </c>
      <c r="S8" s="71">
        <v>20.755802607542702</v>
      </c>
      <c r="T8" s="71">
        <v>20.009141522553701</v>
      </c>
      <c r="U8" s="73">
        <v>3.5973606952578399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131032.4985</v>
      </c>
      <c r="E9" s="71">
        <v>140783.59390000001</v>
      </c>
      <c r="F9" s="72">
        <v>93.073699051235806</v>
      </c>
      <c r="G9" s="71">
        <v>259646.25140000001</v>
      </c>
      <c r="H9" s="72">
        <v>-49.534222892308598</v>
      </c>
      <c r="I9" s="71">
        <v>24536.341</v>
      </c>
      <c r="J9" s="72">
        <v>18.725385901116699</v>
      </c>
      <c r="K9" s="71">
        <v>26220.093400000002</v>
      </c>
      <c r="L9" s="72">
        <v>10.098390890922801</v>
      </c>
      <c r="M9" s="72">
        <v>-6.4216109924306999E-2</v>
      </c>
      <c r="N9" s="71">
        <v>2327350.4890000001</v>
      </c>
      <c r="O9" s="71">
        <v>29612389.094099998</v>
      </c>
      <c r="P9" s="71">
        <v>7823</v>
      </c>
      <c r="Q9" s="71">
        <v>8092</v>
      </c>
      <c r="R9" s="72">
        <v>-3.3242708848245202</v>
      </c>
      <c r="S9" s="71">
        <v>16.749648280710701</v>
      </c>
      <c r="T9" s="71">
        <v>35.691683193277299</v>
      </c>
      <c r="U9" s="73">
        <v>-113.08915026222201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160540.16440000001</v>
      </c>
      <c r="E10" s="71">
        <v>179900.4399</v>
      </c>
      <c r="F10" s="72">
        <v>89.238338988630801</v>
      </c>
      <c r="G10" s="71">
        <v>125670.33500000001</v>
      </c>
      <c r="H10" s="72">
        <v>27.747064890055398</v>
      </c>
      <c r="I10" s="71">
        <v>41622.020600000003</v>
      </c>
      <c r="J10" s="72">
        <v>25.9262351920203</v>
      </c>
      <c r="K10" s="71">
        <v>35080.150399999999</v>
      </c>
      <c r="L10" s="72">
        <v>27.914424195654401</v>
      </c>
      <c r="M10" s="72">
        <v>0.186483527733108</v>
      </c>
      <c r="N10" s="71">
        <v>3115158.0773</v>
      </c>
      <c r="O10" s="71">
        <v>47773723.4476</v>
      </c>
      <c r="P10" s="71">
        <v>90759</v>
      </c>
      <c r="Q10" s="71">
        <v>94695</v>
      </c>
      <c r="R10" s="72">
        <v>-4.1565024552510703</v>
      </c>
      <c r="S10" s="71">
        <v>1.76886219989202</v>
      </c>
      <c r="T10" s="71">
        <v>1.76516926025661</v>
      </c>
      <c r="U10" s="73">
        <v>0.20877486305228299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41825.561900000001</v>
      </c>
      <c r="E11" s="71">
        <v>58952.021200000003</v>
      </c>
      <c r="F11" s="72">
        <v>70.948478183814998</v>
      </c>
      <c r="G11" s="71">
        <v>38937.326200000003</v>
      </c>
      <c r="H11" s="72">
        <v>7.4176528844448502</v>
      </c>
      <c r="I11" s="71">
        <v>9378.2955000000002</v>
      </c>
      <c r="J11" s="72">
        <v>22.422401694022401</v>
      </c>
      <c r="K11" s="71">
        <v>9051.2756000000008</v>
      </c>
      <c r="L11" s="72">
        <v>23.245755380090799</v>
      </c>
      <c r="M11" s="72">
        <v>3.612970308848E-2</v>
      </c>
      <c r="N11" s="71">
        <v>846617.38580000005</v>
      </c>
      <c r="O11" s="71">
        <v>15390626.738500001</v>
      </c>
      <c r="P11" s="71">
        <v>2457</v>
      </c>
      <c r="Q11" s="71">
        <v>2483</v>
      </c>
      <c r="R11" s="72">
        <v>-1.04712041884817</v>
      </c>
      <c r="S11" s="71">
        <v>17.023020716320701</v>
      </c>
      <c r="T11" s="71">
        <v>17.270782198952901</v>
      </c>
      <c r="U11" s="73">
        <v>-1.45544957479036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97200.379799999995</v>
      </c>
      <c r="E12" s="71">
        <v>164911.30619999999</v>
      </c>
      <c r="F12" s="72">
        <v>58.9410041311043</v>
      </c>
      <c r="G12" s="71">
        <v>107948.0315</v>
      </c>
      <c r="H12" s="72">
        <v>-9.9563202317404098</v>
      </c>
      <c r="I12" s="71">
        <v>16754.9061</v>
      </c>
      <c r="J12" s="72">
        <v>17.237490362151899</v>
      </c>
      <c r="K12" s="71">
        <v>18906.2153</v>
      </c>
      <c r="L12" s="72">
        <v>17.514182553666998</v>
      </c>
      <c r="M12" s="72">
        <v>-0.113788464050761</v>
      </c>
      <c r="N12" s="71">
        <v>2275409.8851999999</v>
      </c>
      <c r="O12" s="71">
        <v>53665936.717799999</v>
      </c>
      <c r="P12" s="71">
        <v>1236</v>
      </c>
      <c r="Q12" s="71">
        <v>1266</v>
      </c>
      <c r="R12" s="72">
        <v>-2.3696682464454999</v>
      </c>
      <c r="S12" s="71">
        <v>78.641083980582493</v>
      </c>
      <c r="T12" s="71">
        <v>79.289091864138996</v>
      </c>
      <c r="U12" s="73">
        <v>-0.82400680503908597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267077.03960000002</v>
      </c>
      <c r="E13" s="71">
        <v>350173.41460000002</v>
      </c>
      <c r="F13" s="72">
        <v>76.269936112962696</v>
      </c>
      <c r="G13" s="71">
        <v>241163.943</v>
      </c>
      <c r="H13" s="72">
        <v>10.7450128230819</v>
      </c>
      <c r="I13" s="71">
        <v>80205.050600000002</v>
      </c>
      <c r="J13" s="72">
        <v>30.0306798068912</v>
      </c>
      <c r="K13" s="71">
        <v>65019.784099999997</v>
      </c>
      <c r="L13" s="72">
        <v>26.960823119399699</v>
      </c>
      <c r="M13" s="72">
        <v>0.233548399309434</v>
      </c>
      <c r="N13" s="71">
        <v>5219186.8433999997</v>
      </c>
      <c r="O13" s="71">
        <v>83435157.864299998</v>
      </c>
      <c r="P13" s="71">
        <v>11579</v>
      </c>
      <c r="Q13" s="71">
        <v>11424</v>
      </c>
      <c r="R13" s="72">
        <v>1.3567927170868399</v>
      </c>
      <c r="S13" s="71">
        <v>23.065639485275099</v>
      </c>
      <c r="T13" s="71">
        <v>23.568491290266099</v>
      </c>
      <c r="U13" s="73">
        <v>-2.1800904558144101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114255.7521</v>
      </c>
      <c r="E14" s="71">
        <v>152564.98879999999</v>
      </c>
      <c r="F14" s="72">
        <v>74.889889874917401</v>
      </c>
      <c r="G14" s="71">
        <v>142229.55790000001</v>
      </c>
      <c r="H14" s="72">
        <v>-19.668067744166201</v>
      </c>
      <c r="I14" s="71">
        <v>18101.5648</v>
      </c>
      <c r="J14" s="72">
        <v>15.8430227514121</v>
      </c>
      <c r="K14" s="71">
        <v>14901.703100000001</v>
      </c>
      <c r="L14" s="72">
        <v>10.4772195878421</v>
      </c>
      <c r="M14" s="72">
        <v>0.214731274574917</v>
      </c>
      <c r="N14" s="71">
        <v>2650604.4251000001</v>
      </c>
      <c r="O14" s="71">
        <v>44028880.340599999</v>
      </c>
      <c r="P14" s="71">
        <v>2446</v>
      </c>
      <c r="Q14" s="71">
        <v>2720</v>
      </c>
      <c r="R14" s="72">
        <v>-10.073529411764699</v>
      </c>
      <c r="S14" s="71">
        <v>46.711264145543701</v>
      </c>
      <c r="T14" s="71">
        <v>45.698147242647103</v>
      </c>
      <c r="U14" s="73">
        <v>2.1688920679602699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84770.050799999997</v>
      </c>
      <c r="E15" s="71">
        <v>109657.6819</v>
      </c>
      <c r="F15" s="72">
        <v>77.304252042555703</v>
      </c>
      <c r="G15" s="71">
        <v>101213.03260000001</v>
      </c>
      <c r="H15" s="72">
        <v>-16.245913572201399</v>
      </c>
      <c r="I15" s="71">
        <v>20428.854800000001</v>
      </c>
      <c r="J15" s="72">
        <v>24.099141863437499</v>
      </c>
      <c r="K15" s="71">
        <v>3976.0994000000001</v>
      </c>
      <c r="L15" s="72">
        <v>3.9284460685154898</v>
      </c>
      <c r="M15" s="72">
        <v>4.13791350387267</v>
      </c>
      <c r="N15" s="71">
        <v>2100081.1375000002</v>
      </c>
      <c r="O15" s="71">
        <v>33987412.002700001</v>
      </c>
      <c r="P15" s="71">
        <v>4263</v>
      </c>
      <c r="Q15" s="71">
        <v>4444</v>
      </c>
      <c r="R15" s="72">
        <v>-4.0729072907290798</v>
      </c>
      <c r="S15" s="71">
        <v>19.885069387755099</v>
      </c>
      <c r="T15" s="71">
        <v>20.115916809180899</v>
      </c>
      <c r="U15" s="73">
        <v>-1.16090830222582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941833.99470000004</v>
      </c>
      <c r="E16" s="71">
        <v>1080170.7901000001</v>
      </c>
      <c r="F16" s="72">
        <v>87.193062738977304</v>
      </c>
      <c r="G16" s="71">
        <v>773344.38130000001</v>
      </c>
      <c r="H16" s="72">
        <v>21.7871387539879</v>
      </c>
      <c r="I16" s="71">
        <v>19119.034199999998</v>
      </c>
      <c r="J16" s="72">
        <v>2.0299792009620501</v>
      </c>
      <c r="K16" s="71">
        <v>30368.875899999999</v>
      </c>
      <c r="L16" s="72">
        <v>3.9269537135512098</v>
      </c>
      <c r="M16" s="72">
        <v>-0.370439845618389</v>
      </c>
      <c r="N16" s="71">
        <v>18193626.639400002</v>
      </c>
      <c r="O16" s="71">
        <v>254398245.95660001</v>
      </c>
      <c r="P16" s="71">
        <v>50998</v>
      </c>
      <c r="Q16" s="71">
        <v>50377</v>
      </c>
      <c r="R16" s="72">
        <v>1.2327054012743801</v>
      </c>
      <c r="S16" s="71">
        <v>18.4680574669595</v>
      </c>
      <c r="T16" s="71">
        <v>17.207959368362499</v>
      </c>
      <c r="U16" s="73">
        <v>6.8231220357167297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476209.03850000002</v>
      </c>
      <c r="E17" s="71">
        <v>714545.60770000005</v>
      </c>
      <c r="F17" s="72">
        <v>66.645016548745602</v>
      </c>
      <c r="G17" s="71">
        <v>598070.4547</v>
      </c>
      <c r="H17" s="72">
        <v>-20.375762628355801</v>
      </c>
      <c r="I17" s="71">
        <v>70857.964500000002</v>
      </c>
      <c r="J17" s="72">
        <v>14.879592525835699</v>
      </c>
      <c r="K17" s="71">
        <v>44118.667500000003</v>
      </c>
      <c r="L17" s="72">
        <v>7.3768344771571304</v>
      </c>
      <c r="M17" s="72">
        <v>0.60607671344561798</v>
      </c>
      <c r="N17" s="71">
        <v>9125470.3991</v>
      </c>
      <c r="O17" s="71">
        <v>236084710.27849999</v>
      </c>
      <c r="P17" s="71">
        <v>13029</v>
      </c>
      <c r="Q17" s="71">
        <v>13093</v>
      </c>
      <c r="R17" s="72">
        <v>-0.48881081493927803</v>
      </c>
      <c r="S17" s="71">
        <v>36.549930040678497</v>
      </c>
      <c r="T17" s="71">
        <v>35.522845612159202</v>
      </c>
      <c r="U17" s="73">
        <v>2.8100858944907001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1853309.6827</v>
      </c>
      <c r="E18" s="71">
        <v>1836784.1851999999</v>
      </c>
      <c r="F18" s="72">
        <v>100.899697287964</v>
      </c>
      <c r="G18" s="71">
        <v>1638533.3393000001</v>
      </c>
      <c r="H18" s="72">
        <v>13.1078409116628</v>
      </c>
      <c r="I18" s="71">
        <v>273229.71299999999</v>
      </c>
      <c r="J18" s="72">
        <v>14.742798548483499</v>
      </c>
      <c r="K18" s="71">
        <v>255039.51269999999</v>
      </c>
      <c r="L18" s="72">
        <v>15.565109759008999</v>
      </c>
      <c r="M18" s="72">
        <v>7.1323067188404005E-2</v>
      </c>
      <c r="N18" s="71">
        <v>34347500.568999998</v>
      </c>
      <c r="O18" s="71">
        <v>558512290.03859997</v>
      </c>
      <c r="P18" s="71">
        <v>86330</v>
      </c>
      <c r="Q18" s="71">
        <v>89355</v>
      </c>
      <c r="R18" s="72">
        <v>-3.38537295059034</v>
      </c>
      <c r="S18" s="71">
        <v>21.467736391752599</v>
      </c>
      <c r="T18" s="71">
        <v>21.215240604331001</v>
      </c>
      <c r="U18" s="73">
        <v>1.1761640017088399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414322.52500000002</v>
      </c>
      <c r="E19" s="71">
        <v>533426.56460000004</v>
      </c>
      <c r="F19" s="72">
        <v>77.671895720207999</v>
      </c>
      <c r="G19" s="71">
        <v>421279.40389999998</v>
      </c>
      <c r="H19" s="72">
        <v>-1.6513693372134</v>
      </c>
      <c r="I19" s="71">
        <v>40542.017899999999</v>
      </c>
      <c r="J19" s="72">
        <v>9.7851348777139293</v>
      </c>
      <c r="K19" s="71">
        <v>41651.399799999999</v>
      </c>
      <c r="L19" s="72">
        <v>9.8868825331624492</v>
      </c>
      <c r="M19" s="72">
        <v>-2.6634924764281E-2</v>
      </c>
      <c r="N19" s="71">
        <v>9498179.6081000008</v>
      </c>
      <c r="O19" s="71">
        <v>166699204.61129999</v>
      </c>
      <c r="P19" s="71">
        <v>9237</v>
      </c>
      <c r="Q19" s="71">
        <v>9415</v>
      </c>
      <c r="R19" s="72">
        <v>-1.8906001062134901</v>
      </c>
      <c r="S19" s="71">
        <v>44.854663310598703</v>
      </c>
      <c r="T19" s="71">
        <v>45.906286234731802</v>
      </c>
      <c r="U19" s="73">
        <v>-2.3445119113950601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849206.16540000006</v>
      </c>
      <c r="E20" s="71">
        <v>1107853.2461000001</v>
      </c>
      <c r="F20" s="72">
        <v>76.653308404292602</v>
      </c>
      <c r="G20" s="71">
        <v>732837.43949999998</v>
      </c>
      <c r="H20" s="72">
        <v>15.8792004376026</v>
      </c>
      <c r="I20" s="71">
        <v>70204.190400000007</v>
      </c>
      <c r="J20" s="72">
        <v>8.2670372944044601</v>
      </c>
      <c r="K20" s="71">
        <v>63316.466899999999</v>
      </c>
      <c r="L20" s="72">
        <v>8.6399061356908202</v>
      </c>
      <c r="M20" s="72">
        <v>0.108782499043705</v>
      </c>
      <c r="N20" s="71">
        <v>19252954.520799998</v>
      </c>
      <c r="O20" s="71">
        <v>272739216.34490001</v>
      </c>
      <c r="P20" s="71">
        <v>40765</v>
      </c>
      <c r="Q20" s="71">
        <v>42046</v>
      </c>
      <c r="R20" s="72">
        <v>-3.04666317842364</v>
      </c>
      <c r="S20" s="71">
        <v>20.831746974120001</v>
      </c>
      <c r="T20" s="71">
        <v>21.3340649716977</v>
      </c>
      <c r="U20" s="73">
        <v>-2.4113099981569199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336214.2452</v>
      </c>
      <c r="E21" s="71">
        <v>396503.71669999999</v>
      </c>
      <c r="F21" s="72">
        <v>84.794727272224904</v>
      </c>
      <c r="G21" s="71">
        <v>351161.29330000002</v>
      </c>
      <c r="H21" s="72">
        <v>-4.2564623109616404</v>
      </c>
      <c r="I21" s="71">
        <v>47884.854500000001</v>
      </c>
      <c r="J21" s="72">
        <v>14.2423633690819</v>
      </c>
      <c r="K21" s="71">
        <v>31088.141500000002</v>
      </c>
      <c r="L21" s="72">
        <v>8.8529522168723602</v>
      </c>
      <c r="M21" s="72">
        <v>0.54029324975891502</v>
      </c>
      <c r="N21" s="71">
        <v>6960141.0226999996</v>
      </c>
      <c r="O21" s="71">
        <v>102213048.4702</v>
      </c>
      <c r="P21" s="71">
        <v>30265</v>
      </c>
      <c r="Q21" s="71">
        <v>32294</v>
      </c>
      <c r="R21" s="72">
        <v>-6.2829008484548199</v>
      </c>
      <c r="S21" s="71">
        <v>11.1090119015364</v>
      </c>
      <c r="T21" s="71">
        <v>11.139436235833299</v>
      </c>
      <c r="U21" s="73">
        <v>-0.27387075076088002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1342198.0478000001</v>
      </c>
      <c r="E22" s="71">
        <v>1296202.8940000001</v>
      </c>
      <c r="F22" s="72">
        <v>103.548453256269</v>
      </c>
      <c r="G22" s="71">
        <v>1008003.9693999999</v>
      </c>
      <c r="H22" s="72">
        <v>33.154043887240299</v>
      </c>
      <c r="I22" s="71">
        <v>151901.2335</v>
      </c>
      <c r="J22" s="72">
        <v>11.317348713849</v>
      </c>
      <c r="K22" s="71">
        <v>118350.4424</v>
      </c>
      <c r="L22" s="72">
        <v>11.741069082341699</v>
      </c>
      <c r="M22" s="72">
        <v>0.283486824549462</v>
      </c>
      <c r="N22" s="71">
        <v>26545991.795000002</v>
      </c>
      <c r="O22" s="71">
        <v>338819557.21799999</v>
      </c>
      <c r="P22" s="71">
        <v>83167</v>
      </c>
      <c r="Q22" s="71">
        <v>84608</v>
      </c>
      <c r="R22" s="72">
        <v>-1.7031486384266199</v>
      </c>
      <c r="S22" s="71">
        <v>16.138589197638499</v>
      </c>
      <c r="T22" s="71">
        <v>16.448590986667899</v>
      </c>
      <c r="U22" s="73">
        <v>-1.92087291666612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2851308.4139</v>
      </c>
      <c r="E23" s="71">
        <v>3188494.648</v>
      </c>
      <c r="F23" s="72">
        <v>89.424908261599199</v>
      </c>
      <c r="G23" s="71">
        <v>2193807.5299999998</v>
      </c>
      <c r="H23" s="72">
        <v>29.970764294896899</v>
      </c>
      <c r="I23" s="71">
        <v>230590.36900000001</v>
      </c>
      <c r="J23" s="72">
        <v>8.0871773770905406</v>
      </c>
      <c r="K23" s="71">
        <v>137416.1067</v>
      </c>
      <c r="L23" s="72">
        <v>6.26381780629589</v>
      </c>
      <c r="M23" s="72">
        <v>0.67804469605163098</v>
      </c>
      <c r="N23" s="71">
        <v>55161186.339199997</v>
      </c>
      <c r="O23" s="71">
        <v>722217380.24769998</v>
      </c>
      <c r="P23" s="71">
        <v>84413</v>
      </c>
      <c r="Q23" s="71">
        <v>87304</v>
      </c>
      <c r="R23" s="72">
        <v>-3.3114175753688202</v>
      </c>
      <c r="S23" s="71">
        <v>33.778072262566198</v>
      </c>
      <c r="T23" s="71">
        <v>32.174655512920403</v>
      </c>
      <c r="U23" s="73">
        <v>4.7469160974670803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267795.23269999999</v>
      </c>
      <c r="E24" s="71">
        <v>307256.29979999998</v>
      </c>
      <c r="F24" s="72">
        <v>87.156954267272596</v>
      </c>
      <c r="G24" s="71">
        <v>257200.56630000001</v>
      </c>
      <c r="H24" s="72">
        <v>4.1192235897499403</v>
      </c>
      <c r="I24" s="71">
        <v>45101.880100000002</v>
      </c>
      <c r="J24" s="72">
        <v>16.841927933245099</v>
      </c>
      <c r="K24" s="71">
        <v>46282.492299999998</v>
      </c>
      <c r="L24" s="72">
        <v>17.994708552086099</v>
      </c>
      <c r="M24" s="72">
        <v>-2.5508829393787999E-2</v>
      </c>
      <c r="N24" s="71">
        <v>5358817.2873999998</v>
      </c>
      <c r="O24" s="71">
        <v>68292061.839499995</v>
      </c>
      <c r="P24" s="71">
        <v>27451</v>
      </c>
      <c r="Q24" s="71">
        <v>28662</v>
      </c>
      <c r="R24" s="72">
        <v>-4.2251064126718303</v>
      </c>
      <c r="S24" s="71">
        <v>9.7553907945065799</v>
      </c>
      <c r="T24" s="71">
        <v>9.6484119949759304</v>
      </c>
      <c r="U24" s="73">
        <v>1.09661213767971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249991.97579999999</v>
      </c>
      <c r="E25" s="71">
        <v>313730.53850000002</v>
      </c>
      <c r="F25" s="72">
        <v>79.683660059124307</v>
      </c>
      <c r="G25" s="71">
        <v>219557.8751</v>
      </c>
      <c r="H25" s="72">
        <v>13.861539098125499</v>
      </c>
      <c r="I25" s="71">
        <v>22085.506600000001</v>
      </c>
      <c r="J25" s="72">
        <v>8.8344861987366308</v>
      </c>
      <c r="K25" s="71">
        <v>21829.793699999998</v>
      </c>
      <c r="L25" s="72">
        <v>9.9426147616237301</v>
      </c>
      <c r="M25" s="72">
        <v>1.1713940292527999E-2</v>
      </c>
      <c r="N25" s="71">
        <v>5332934.0502000004</v>
      </c>
      <c r="O25" s="71">
        <v>75195399.153899997</v>
      </c>
      <c r="P25" s="71">
        <v>19750</v>
      </c>
      <c r="Q25" s="71">
        <v>19978</v>
      </c>
      <c r="R25" s="72">
        <v>-1.14125538091902</v>
      </c>
      <c r="S25" s="71">
        <v>12.6578215594937</v>
      </c>
      <c r="T25" s="71">
        <v>12.689840975072601</v>
      </c>
      <c r="U25" s="73">
        <v>-0.25296150232815101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506075.75790000003</v>
      </c>
      <c r="E26" s="71">
        <v>581594.51190000004</v>
      </c>
      <c r="F26" s="72">
        <v>87.015222383497203</v>
      </c>
      <c r="G26" s="71">
        <v>381637.04920000001</v>
      </c>
      <c r="H26" s="72">
        <v>32.606558760700104</v>
      </c>
      <c r="I26" s="71">
        <v>104406.5224</v>
      </c>
      <c r="J26" s="72">
        <v>20.630611281054598</v>
      </c>
      <c r="K26" s="71">
        <v>82248.420899999997</v>
      </c>
      <c r="L26" s="72">
        <v>21.5514770047646</v>
      </c>
      <c r="M26" s="72">
        <v>0.269404582574788</v>
      </c>
      <c r="N26" s="71">
        <v>11911431.9954</v>
      </c>
      <c r="O26" s="71">
        <v>161341541.4569</v>
      </c>
      <c r="P26" s="71">
        <v>37746</v>
      </c>
      <c r="Q26" s="71">
        <v>39709</v>
      </c>
      <c r="R26" s="72">
        <v>-4.9434636984058997</v>
      </c>
      <c r="S26" s="71">
        <v>13.407400993482799</v>
      </c>
      <c r="T26" s="71">
        <v>13.1241513258959</v>
      </c>
      <c r="U26" s="73">
        <v>2.1126366528796101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267208.23580000002</v>
      </c>
      <c r="E27" s="71">
        <v>339472.82169999997</v>
      </c>
      <c r="F27" s="72">
        <v>78.712703556615807</v>
      </c>
      <c r="G27" s="71">
        <v>301595.86040000001</v>
      </c>
      <c r="H27" s="72">
        <v>-11.401888790646</v>
      </c>
      <c r="I27" s="71">
        <v>73619.875199999995</v>
      </c>
      <c r="J27" s="72">
        <v>27.551499294019901</v>
      </c>
      <c r="K27" s="71">
        <v>123848.36689999999</v>
      </c>
      <c r="L27" s="72">
        <v>41.064345755854397</v>
      </c>
      <c r="M27" s="72">
        <v>-0.405564424927431</v>
      </c>
      <c r="N27" s="71">
        <v>4657173.4170000004</v>
      </c>
      <c r="O27" s="71">
        <v>60477091.979199998</v>
      </c>
      <c r="P27" s="71">
        <v>34840</v>
      </c>
      <c r="Q27" s="71">
        <v>36337</v>
      </c>
      <c r="R27" s="72">
        <v>-4.1197677298621196</v>
      </c>
      <c r="S27" s="71">
        <v>7.6695819690011504</v>
      </c>
      <c r="T27" s="71">
        <v>7.6095619121006104</v>
      </c>
      <c r="U27" s="73">
        <v>0.78257272877612305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869383.63520000002</v>
      </c>
      <c r="E28" s="71">
        <v>1028258.8402</v>
      </c>
      <c r="F28" s="72">
        <v>84.549103903731293</v>
      </c>
      <c r="G28" s="71">
        <v>866911.76399999997</v>
      </c>
      <c r="H28" s="72">
        <v>0.28513527012190598</v>
      </c>
      <c r="I28" s="71">
        <v>48925.112300000001</v>
      </c>
      <c r="J28" s="72">
        <v>5.6275630595168602</v>
      </c>
      <c r="K28" s="71">
        <v>35574.067799999997</v>
      </c>
      <c r="L28" s="72">
        <v>4.1035396308222198</v>
      </c>
      <c r="M28" s="72">
        <v>0.375302722619762</v>
      </c>
      <c r="N28" s="71">
        <v>17978627.4991</v>
      </c>
      <c r="O28" s="71">
        <v>216045574.6972</v>
      </c>
      <c r="P28" s="71">
        <v>42151</v>
      </c>
      <c r="Q28" s="71">
        <v>42143</v>
      </c>
      <c r="R28" s="72">
        <v>1.8982986498360999E-2</v>
      </c>
      <c r="S28" s="71">
        <v>20.625456933406099</v>
      </c>
      <c r="T28" s="71">
        <v>20.6028521889756</v>
      </c>
      <c r="U28" s="73">
        <v>0.10959633283975601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659811.82620000001</v>
      </c>
      <c r="E29" s="71">
        <v>771495.66729999997</v>
      </c>
      <c r="F29" s="72">
        <v>85.523724133038996</v>
      </c>
      <c r="G29" s="71">
        <v>668781.2352</v>
      </c>
      <c r="H29" s="72">
        <v>-1.3411573961577601</v>
      </c>
      <c r="I29" s="71">
        <v>113544.7966</v>
      </c>
      <c r="J29" s="72">
        <v>17.208663453931901</v>
      </c>
      <c r="K29" s="71">
        <v>96227.939599999998</v>
      </c>
      <c r="L29" s="72">
        <v>14.3885525692453</v>
      </c>
      <c r="M29" s="72">
        <v>0.17995664327826899</v>
      </c>
      <c r="N29" s="71">
        <v>12118725.099199999</v>
      </c>
      <c r="O29" s="71">
        <v>159960258.84</v>
      </c>
      <c r="P29" s="71">
        <v>97112</v>
      </c>
      <c r="Q29" s="71">
        <v>96777</v>
      </c>
      <c r="R29" s="72">
        <v>0.34615662812445003</v>
      </c>
      <c r="S29" s="71">
        <v>6.7943387655490604</v>
      </c>
      <c r="T29" s="71">
        <v>6.8498099961767798</v>
      </c>
      <c r="U29" s="73">
        <v>-0.81643310028917204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1013448.3066</v>
      </c>
      <c r="E30" s="71">
        <v>1322279.6702000001</v>
      </c>
      <c r="F30" s="72">
        <v>76.644020886043904</v>
      </c>
      <c r="G30" s="71">
        <v>984102.53810000001</v>
      </c>
      <c r="H30" s="72">
        <v>2.9819828080778699</v>
      </c>
      <c r="I30" s="71">
        <v>163685.35699999999</v>
      </c>
      <c r="J30" s="72">
        <v>16.151327693184999</v>
      </c>
      <c r="K30" s="71">
        <v>112275.7748</v>
      </c>
      <c r="L30" s="72">
        <v>11.4089508413188</v>
      </c>
      <c r="M30" s="72">
        <v>0.45788668385123399</v>
      </c>
      <c r="N30" s="71">
        <v>23810276.6624</v>
      </c>
      <c r="O30" s="71">
        <v>297684657.1207</v>
      </c>
      <c r="P30" s="71">
        <v>69399</v>
      </c>
      <c r="Q30" s="71">
        <v>71044</v>
      </c>
      <c r="R30" s="72">
        <v>-2.31546647148246</v>
      </c>
      <c r="S30" s="71">
        <v>14.6032119569446</v>
      </c>
      <c r="T30" s="71">
        <v>14.5863281642362</v>
      </c>
      <c r="U30" s="73">
        <v>0.11561698041605301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751705.58519999997</v>
      </c>
      <c r="E31" s="71">
        <v>913128.00589999999</v>
      </c>
      <c r="F31" s="72">
        <v>82.322038130798703</v>
      </c>
      <c r="G31" s="71">
        <v>648827.09239999996</v>
      </c>
      <c r="H31" s="72">
        <v>15.856072288759499</v>
      </c>
      <c r="I31" s="71">
        <v>48471.704400000002</v>
      </c>
      <c r="J31" s="72">
        <v>6.4482299126597002</v>
      </c>
      <c r="K31" s="71">
        <v>21198.739300000001</v>
      </c>
      <c r="L31" s="72">
        <v>3.26724015509066</v>
      </c>
      <c r="M31" s="72">
        <v>1.28653712440343</v>
      </c>
      <c r="N31" s="71">
        <v>18120185.586800002</v>
      </c>
      <c r="O31" s="71">
        <v>280138967.37330002</v>
      </c>
      <c r="P31" s="71">
        <v>29857</v>
      </c>
      <c r="Q31" s="71">
        <v>30722</v>
      </c>
      <c r="R31" s="72">
        <v>-2.8155719028709099</v>
      </c>
      <c r="S31" s="71">
        <v>25.1768625514955</v>
      </c>
      <c r="T31" s="71">
        <v>25.242375997656399</v>
      </c>
      <c r="U31" s="73">
        <v>-0.26021290789090301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113196.01059999999</v>
      </c>
      <c r="E32" s="71">
        <v>142077.3321</v>
      </c>
      <c r="F32" s="72">
        <v>79.672111607732006</v>
      </c>
      <c r="G32" s="71">
        <v>120860.5787</v>
      </c>
      <c r="H32" s="72">
        <v>-6.3416609306703702</v>
      </c>
      <c r="I32" s="71">
        <v>30359.6315</v>
      </c>
      <c r="J32" s="72">
        <v>26.820407661964001</v>
      </c>
      <c r="K32" s="71">
        <v>34034.1558</v>
      </c>
      <c r="L32" s="72">
        <v>28.159848451892302</v>
      </c>
      <c r="M32" s="72">
        <v>-0.107965783596724</v>
      </c>
      <c r="N32" s="71">
        <v>2199722.2714</v>
      </c>
      <c r="O32" s="71">
        <v>30622528.868299998</v>
      </c>
      <c r="P32" s="71">
        <v>23457</v>
      </c>
      <c r="Q32" s="71">
        <v>24855</v>
      </c>
      <c r="R32" s="72">
        <v>-5.6246228123114097</v>
      </c>
      <c r="S32" s="71">
        <v>4.8256814852709198</v>
      </c>
      <c r="T32" s="71">
        <v>4.8948434801850702</v>
      </c>
      <c r="U32" s="73">
        <v>-1.4332067942165501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10.531000000000001</v>
      </c>
      <c r="O33" s="71">
        <v>183.5264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173427.59849999999</v>
      </c>
      <c r="E35" s="71">
        <v>179053.49429999999</v>
      </c>
      <c r="F35" s="72">
        <v>96.857980447690196</v>
      </c>
      <c r="G35" s="71">
        <v>130901.2384</v>
      </c>
      <c r="H35" s="72">
        <v>32.487362701680901</v>
      </c>
      <c r="I35" s="71">
        <v>26209.378400000001</v>
      </c>
      <c r="J35" s="72">
        <v>15.112576444976799</v>
      </c>
      <c r="K35" s="71">
        <v>21067.169600000001</v>
      </c>
      <c r="L35" s="72">
        <v>16.093942163957401</v>
      </c>
      <c r="M35" s="72">
        <v>0.24408636269772099</v>
      </c>
      <c r="N35" s="71">
        <v>3454209.3232999998</v>
      </c>
      <c r="O35" s="71">
        <v>43819481.951099999</v>
      </c>
      <c r="P35" s="71">
        <v>12135</v>
      </c>
      <c r="Q35" s="71">
        <v>11968</v>
      </c>
      <c r="R35" s="72">
        <v>1.3953877005347599</v>
      </c>
      <c r="S35" s="71">
        <v>14.2915202719407</v>
      </c>
      <c r="T35" s="71">
        <v>14.0578538268717</v>
      </c>
      <c r="U35" s="73">
        <v>1.6350006201074501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102357.37</v>
      </c>
      <c r="E36" s="74"/>
      <c r="F36" s="74"/>
      <c r="G36" s="74"/>
      <c r="H36" s="74"/>
      <c r="I36" s="71">
        <v>3764.04</v>
      </c>
      <c r="J36" s="72">
        <v>3.6773512254173801</v>
      </c>
      <c r="K36" s="74"/>
      <c r="L36" s="74"/>
      <c r="M36" s="74"/>
      <c r="N36" s="71">
        <v>1317211.33</v>
      </c>
      <c r="O36" s="71">
        <v>15010930.970000001</v>
      </c>
      <c r="P36" s="71">
        <v>83</v>
      </c>
      <c r="Q36" s="71">
        <v>69</v>
      </c>
      <c r="R36" s="72">
        <v>20.289855072463801</v>
      </c>
      <c r="S36" s="71">
        <v>1233.2213253012001</v>
      </c>
      <c r="T36" s="71">
        <v>987.91101449275402</v>
      </c>
      <c r="U36" s="73">
        <v>19.891831723598798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717729.92</v>
      </c>
      <c r="E37" s="71">
        <v>166418.7378</v>
      </c>
      <c r="F37" s="72">
        <v>431.27951184352798</v>
      </c>
      <c r="G37" s="71">
        <v>657251.81999999995</v>
      </c>
      <c r="H37" s="72">
        <v>9.2016633746255803</v>
      </c>
      <c r="I37" s="71">
        <v>-117901.95</v>
      </c>
      <c r="J37" s="72">
        <v>-16.4270635394439</v>
      </c>
      <c r="K37" s="71">
        <v>-100435.89</v>
      </c>
      <c r="L37" s="72">
        <v>-15.281188570919401</v>
      </c>
      <c r="M37" s="72">
        <v>0.17390257606120699</v>
      </c>
      <c r="N37" s="71">
        <v>5036165.75</v>
      </c>
      <c r="O37" s="71">
        <v>109637379.25</v>
      </c>
      <c r="P37" s="71">
        <v>277</v>
      </c>
      <c r="Q37" s="71">
        <v>58</v>
      </c>
      <c r="R37" s="72">
        <v>377.58620689655203</v>
      </c>
      <c r="S37" s="71">
        <v>2591.0827436823101</v>
      </c>
      <c r="T37" s="71">
        <v>2392.6179310344801</v>
      </c>
      <c r="U37" s="73">
        <v>7.6595320289069599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690347.01</v>
      </c>
      <c r="E38" s="71">
        <v>133289.3063</v>
      </c>
      <c r="F38" s="72">
        <v>517.93127983291197</v>
      </c>
      <c r="G38" s="71">
        <v>206876.97</v>
      </c>
      <c r="H38" s="72">
        <v>233.69930447067199</v>
      </c>
      <c r="I38" s="71">
        <v>-50897.49</v>
      </c>
      <c r="J38" s="72">
        <v>-7.3727399789853498</v>
      </c>
      <c r="K38" s="71">
        <v>-6430.89</v>
      </c>
      <c r="L38" s="72">
        <v>-3.1085577094444101</v>
      </c>
      <c r="M38" s="72">
        <v>6.9145328251610598</v>
      </c>
      <c r="N38" s="71">
        <v>4971533.87</v>
      </c>
      <c r="O38" s="71">
        <v>115268276.95</v>
      </c>
      <c r="P38" s="71">
        <v>239</v>
      </c>
      <c r="Q38" s="71">
        <v>38</v>
      </c>
      <c r="R38" s="72">
        <v>528.94736842105306</v>
      </c>
      <c r="S38" s="71">
        <v>2888.4812133891201</v>
      </c>
      <c r="T38" s="71">
        <v>2110.5265789473701</v>
      </c>
      <c r="U38" s="73">
        <v>26.932999627474199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665810.9</v>
      </c>
      <c r="E39" s="71">
        <v>96343.959300000002</v>
      </c>
      <c r="F39" s="72">
        <v>691.07695473337299</v>
      </c>
      <c r="G39" s="71">
        <v>360940.35</v>
      </c>
      <c r="H39" s="72">
        <v>84.465632617688797</v>
      </c>
      <c r="I39" s="71">
        <v>-142147.68</v>
      </c>
      <c r="J39" s="72">
        <v>-21.349557359304299</v>
      </c>
      <c r="K39" s="71">
        <v>-69182.23</v>
      </c>
      <c r="L39" s="72">
        <v>-19.167219735892701</v>
      </c>
      <c r="M39" s="72">
        <v>1.0546848518759799</v>
      </c>
      <c r="N39" s="71">
        <v>4520760.08</v>
      </c>
      <c r="O39" s="71">
        <v>76195965.400000006</v>
      </c>
      <c r="P39" s="71">
        <v>321</v>
      </c>
      <c r="Q39" s="71">
        <v>77</v>
      </c>
      <c r="R39" s="72">
        <v>316.883116883117</v>
      </c>
      <c r="S39" s="71">
        <v>2074.1772585669801</v>
      </c>
      <c r="T39" s="71">
        <v>1487.95818181818</v>
      </c>
      <c r="U39" s="73">
        <v>28.262727996246898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1">
        <v>7.74</v>
      </c>
      <c r="E40" s="74"/>
      <c r="F40" s="74"/>
      <c r="G40" s="71">
        <v>15.83</v>
      </c>
      <c r="H40" s="72">
        <v>-51.105495893872401</v>
      </c>
      <c r="I40" s="71">
        <v>7.74</v>
      </c>
      <c r="J40" s="72">
        <v>100</v>
      </c>
      <c r="K40" s="71">
        <v>0.03</v>
      </c>
      <c r="L40" s="72">
        <v>0.189513581806696</v>
      </c>
      <c r="M40" s="72">
        <v>257</v>
      </c>
      <c r="N40" s="71">
        <v>155.36000000000001</v>
      </c>
      <c r="O40" s="71">
        <v>4031.78</v>
      </c>
      <c r="P40" s="71">
        <v>28</v>
      </c>
      <c r="Q40" s="71">
        <v>1</v>
      </c>
      <c r="R40" s="72">
        <v>2700</v>
      </c>
      <c r="S40" s="71">
        <v>0.27642857142857102</v>
      </c>
      <c r="T40" s="71">
        <v>0.85</v>
      </c>
      <c r="U40" s="73">
        <v>-207.49354005167999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139804.27369999999</v>
      </c>
      <c r="E41" s="71">
        <v>81610.339600000007</v>
      </c>
      <c r="F41" s="72">
        <v>171.30706033724201</v>
      </c>
      <c r="G41" s="71">
        <v>218158.97500000001</v>
      </c>
      <c r="H41" s="72">
        <v>-35.916331794279799</v>
      </c>
      <c r="I41" s="71">
        <v>8468.4837000000007</v>
      </c>
      <c r="J41" s="72">
        <v>6.0573854259792901</v>
      </c>
      <c r="K41" s="71">
        <v>11488.713599999999</v>
      </c>
      <c r="L41" s="72">
        <v>5.2662117614001396</v>
      </c>
      <c r="M41" s="72">
        <v>-0.26288669081279897</v>
      </c>
      <c r="N41" s="71">
        <v>2559797.523</v>
      </c>
      <c r="O41" s="71">
        <v>47405593.203299999</v>
      </c>
      <c r="P41" s="71">
        <v>193</v>
      </c>
      <c r="Q41" s="71">
        <v>214</v>
      </c>
      <c r="R41" s="72">
        <v>-9.8130841121495305</v>
      </c>
      <c r="S41" s="71">
        <v>724.37447512953395</v>
      </c>
      <c r="T41" s="71">
        <v>713.86293130841102</v>
      </c>
      <c r="U41" s="73">
        <v>1.45112012943894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352390.44699999999</v>
      </c>
      <c r="E42" s="71">
        <v>254469.4754</v>
      </c>
      <c r="F42" s="72">
        <v>138.480439135609</v>
      </c>
      <c r="G42" s="71">
        <v>323565.31</v>
      </c>
      <c r="H42" s="72">
        <v>8.9085993180171297</v>
      </c>
      <c r="I42" s="71">
        <v>13410.0221</v>
      </c>
      <c r="J42" s="72">
        <v>3.8054442775516</v>
      </c>
      <c r="K42" s="71">
        <v>12363.7659</v>
      </c>
      <c r="L42" s="72">
        <v>3.8211036591036298</v>
      </c>
      <c r="M42" s="72">
        <v>8.4622776625041002E-2</v>
      </c>
      <c r="N42" s="71">
        <v>6538747.3015999999</v>
      </c>
      <c r="O42" s="71">
        <v>120775296.0178</v>
      </c>
      <c r="P42" s="71">
        <v>1801</v>
      </c>
      <c r="Q42" s="71">
        <v>1756</v>
      </c>
      <c r="R42" s="72">
        <v>2.56264236902051</v>
      </c>
      <c r="S42" s="71">
        <v>195.66376846196599</v>
      </c>
      <c r="T42" s="71">
        <v>182.31237089977199</v>
      </c>
      <c r="U42" s="73">
        <v>6.8236432667853197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422041.25</v>
      </c>
      <c r="E43" s="71">
        <v>71608.650899999993</v>
      </c>
      <c r="F43" s="72">
        <v>589.37187713447099</v>
      </c>
      <c r="G43" s="71">
        <v>253028.25</v>
      </c>
      <c r="H43" s="72">
        <v>66.796098854574495</v>
      </c>
      <c r="I43" s="71">
        <v>-59558.2</v>
      </c>
      <c r="J43" s="72">
        <v>-14.111938110315</v>
      </c>
      <c r="K43" s="71">
        <v>-32532.61</v>
      </c>
      <c r="L43" s="72">
        <v>-12.857303482911499</v>
      </c>
      <c r="M43" s="72">
        <v>0.83072308062587097</v>
      </c>
      <c r="N43" s="71">
        <v>2120469.09</v>
      </c>
      <c r="O43" s="71">
        <v>49052312.920000002</v>
      </c>
      <c r="P43" s="71">
        <v>253</v>
      </c>
      <c r="Q43" s="71">
        <v>59</v>
      </c>
      <c r="R43" s="72">
        <v>328.813559322034</v>
      </c>
      <c r="S43" s="71">
        <v>1668.1472332015801</v>
      </c>
      <c r="T43" s="71">
        <v>1415.09593220339</v>
      </c>
      <c r="U43" s="73">
        <v>15.169602296586501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84331.66</v>
      </c>
      <c r="E44" s="71">
        <v>14571.418100000001</v>
      </c>
      <c r="F44" s="72">
        <v>578.74710217806501</v>
      </c>
      <c r="G44" s="71">
        <v>104277.84</v>
      </c>
      <c r="H44" s="72">
        <v>-19.127918261444599</v>
      </c>
      <c r="I44" s="71">
        <v>11547.44</v>
      </c>
      <c r="J44" s="72">
        <v>13.692888293672899</v>
      </c>
      <c r="K44" s="71">
        <v>12561.77</v>
      </c>
      <c r="L44" s="72">
        <v>12.046442465628401</v>
      </c>
      <c r="M44" s="72">
        <v>-8.0747378753153007E-2</v>
      </c>
      <c r="N44" s="71">
        <v>1205786.8700000001</v>
      </c>
      <c r="O44" s="71">
        <v>19523607.960000001</v>
      </c>
      <c r="P44" s="71">
        <v>71</v>
      </c>
      <c r="Q44" s="71">
        <v>41</v>
      </c>
      <c r="R44" s="72">
        <v>73.170731707317103</v>
      </c>
      <c r="S44" s="71">
        <v>1187.7698591549299</v>
      </c>
      <c r="T44" s="71">
        <v>975.81853658536602</v>
      </c>
      <c r="U44" s="73">
        <v>17.844477272757398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9782.3994000000002</v>
      </c>
      <c r="E45" s="77"/>
      <c r="F45" s="77"/>
      <c r="G45" s="76">
        <v>20957.713</v>
      </c>
      <c r="H45" s="78">
        <v>-53.323154105603003</v>
      </c>
      <c r="I45" s="76">
        <v>558.83910000000003</v>
      </c>
      <c r="J45" s="78">
        <v>5.7126996879722602</v>
      </c>
      <c r="K45" s="76">
        <v>3180.1071999999999</v>
      </c>
      <c r="L45" s="78">
        <v>15.1739228416765</v>
      </c>
      <c r="M45" s="78">
        <v>-0.82427035793007197</v>
      </c>
      <c r="N45" s="76">
        <v>371138.59789999999</v>
      </c>
      <c r="O45" s="76">
        <v>6235605.1179</v>
      </c>
      <c r="P45" s="76">
        <v>21</v>
      </c>
      <c r="Q45" s="76">
        <v>20</v>
      </c>
      <c r="R45" s="78">
        <v>5</v>
      </c>
      <c r="S45" s="76">
        <v>465.82854285714302</v>
      </c>
      <c r="T45" s="76">
        <v>1652.3003450000001</v>
      </c>
      <c r="U45" s="79">
        <v>-254.70139611146899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75528</v>
      </c>
      <c r="D2" s="32">
        <v>563562.40041196602</v>
      </c>
      <c r="E2" s="32">
        <v>430640.78979743598</v>
      </c>
      <c r="F2" s="32">
        <v>132921.61061452999</v>
      </c>
      <c r="G2" s="32">
        <v>430640.78979743598</v>
      </c>
      <c r="H2" s="32">
        <v>0.23585961468927599</v>
      </c>
    </row>
    <row r="3" spans="1:8" ht="14.25" x14ac:dyDescent="0.2">
      <c r="A3" s="32">
        <v>2</v>
      </c>
      <c r="B3" s="33">
        <v>13</v>
      </c>
      <c r="C3" s="32">
        <v>14879</v>
      </c>
      <c r="D3" s="32">
        <v>131032.61465871699</v>
      </c>
      <c r="E3" s="32">
        <v>106496.134174102</v>
      </c>
      <c r="F3" s="32">
        <v>24536.4804846154</v>
      </c>
      <c r="G3" s="32">
        <v>106496.134174102</v>
      </c>
      <c r="H3" s="32">
        <v>0.18725475751607501</v>
      </c>
    </row>
    <row r="4" spans="1:8" ht="14.25" x14ac:dyDescent="0.2">
      <c r="A4" s="32">
        <v>3</v>
      </c>
      <c r="B4" s="33">
        <v>14</v>
      </c>
      <c r="C4" s="32">
        <v>112040</v>
      </c>
      <c r="D4" s="32">
        <v>160542.37129743601</v>
      </c>
      <c r="E4" s="32">
        <v>118918.143723077</v>
      </c>
      <c r="F4" s="32">
        <v>41624.227574359</v>
      </c>
      <c r="G4" s="32">
        <v>118918.143723077</v>
      </c>
      <c r="H4" s="32">
        <v>0.25927253495740399</v>
      </c>
    </row>
    <row r="5" spans="1:8" ht="14.25" x14ac:dyDescent="0.2">
      <c r="A5" s="32">
        <v>4</v>
      </c>
      <c r="B5" s="33">
        <v>15</v>
      </c>
      <c r="C5" s="32">
        <v>3207</v>
      </c>
      <c r="D5" s="32">
        <v>41825.597028205098</v>
      </c>
      <c r="E5" s="32">
        <v>32447.265664102601</v>
      </c>
      <c r="F5" s="32">
        <v>9378.3313641025597</v>
      </c>
      <c r="G5" s="32">
        <v>32447.265664102601</v>
      </c>
      <c r="H5" s="32">
        <v>0.224224686088241</v>
      </c>
    </row>
    <row r="6" spans="1:8" ht="14.25" x14ac:dyDescent="0.2">
      <c r="A6" s="32">
        <v>5</v>
      </c>
      <c r="B6" s="33">
        <v>16</v>
      </c>
      <c r="C6" s="32">
        <v>4453</v>
      </c>
      <c r="D6" s="32">
        <v>97200.385628205098</v>
      </c>
      <c r="E6" s="32">
        <v>80445.470915384605</v>
      </c>
      <c r="F6" s="32">
        <v>16754.9147128205</v>
      </c>
      <c r="G6" s="32">
        <v>80445.470915384605</v>
      </c>
      <c r="H6" s="32">
        <v>0.17237498189470801</v>
      </c>
    </row>
    <row r="7" spans="1:8" ht="14.25" x14ac:dyDescent="0.2">
      <c r="A7" s="32">
        <v>6</v>
      </c>
      <c r="B7" s="33">
        <v>17</v>
      </c>
      <c r="C7" s="32">
        <v>22772</v>
      </c>
      <c r="D7" s="32">
        <v>267077.32859059802</v>
      </c>
      <c r="E7" s="32">
        <v>186871.98765726501</v>
      </c>
      <c r="F7" s="32">
        <v>80205.340933333297</v>
      </c>
      <c r="G7" s="32">
        <v>186871.98765726501</v>
      </c>
      <c r="H7" s="32">
        <v>0.30030756019834198</v>
      </c>
    </row>
    <row r="8" spans="1:8" ht="14.25" x14ac:dyDescent="0.2">
      <c r="A8" s="32">
        <v>7</v>
      </c>
      <c r="B8" s="33">
        <v>18</v>
      </c>
      <c r="C8" s="32">
        <v>63081</v>
      </c>
      <c r="D8" s="32">
        <v>114255.753657265</v>
      </c>
      <c r="E8" s="32">
        <v>96154.185740170898</v>
      </c>
      <c r="F8" s="32">
        <v>18101.567917093998</v>
      </c>
      <c r="G8" s="32">
        <v>96154.185740170898</v>
      </c>
      <c r="H8" s="32">
        <v>0.15843025263649799</v>
      </c>
    </row>
    <row r="9" spans="1:8" ht="14.25" x14ac:dyDescent="0.2">
      <c r="A9" s="32">
        <v>8</v>
      </c>
      <c r="B9" s="33">
        <v>19</v>
      </c>
      <c r="C9" s="32">
        <v>13722</v>
      </c>
      <c r="D9" s="32">
        <v>84770.170688034195</v>
      </c>
      <c r="E9" s="32">
        <v>64341.1963059829</v>
      </c>
      <c r="F9" s="32">
        <v>20428.974382051299</v>
      </c>
      <c r="G9" s="32">
        <v>64341.1963059829</v>
      </c>
      <c r="H9" s="32">
        <v>0.24099248846900001</v>
      </c>
    </row>
    <row r="10" spans="1:8" ht="14.25" x14ac:dyDescent="0.2">
      <c r="A10" s="32">
        <v>9</v>
      </c>
      <c r="B10" s="33">
        <v>21</v>
      </c>
      <c r="C10" s="32">
        <v>252924</v>
      </c>
      <c r="D10" s="32">
        <v>941833.48758205096</v>
      </c>
      <c r="E10" s="32">
        <v>922714.96046153805</v>
      </c>
      <c r="F10" s="32">
        <v>19118.527120512801</v>
      </c>
      <c r="G10" s="32">
        <v>922714.96046153805</v>
      </c>
      <c r="H10" s="35">
        <v>2.02992645436673E-2</v>
      </c>
    </row>
    <row r="11" spans="1:8" ht="14.25" x14ac:dyDescent="0.2">
      <c r="A11" s="32">
        <v>10</v>
      </c>
      <c r="B11" s="33">
        <v>22</v>
      </c>
      <c r="C11" s="32">
        <v>40496.243000000002</v>
      </c>
      <c r="D11" s="32">
        <v>476209.02199316199</v>
      </c>
      <c r="E11" s="32">
        <v>405351.075588034</v>
      </c>
      <c r="F11" s="32">
        <v>70857.946405128198</v>
      </c>
      <c r="G11" s="32">
        <v>405351.075588034</v>
      </c>
      <c r="H11" s="32">
        <v>0.14879589241832</v>
      </c>
    </row>
    <row r="12" spans="1:8" ht="14.25" x14ac:dyDescent="0.2">
      <c r="A12" s="32">
        <v>11</v>
      </c>
      <c r="B12" s="33">
        <v>23</v>
      </c>
      <c r="C12" s="32">
        <v>230975.489</v>
      </c>
      <c r="D12" s="32">
        <v>1853309.35978435</v>
      </c>
      <c r="E12" s="32">
        <v>1580079.9704867401</v>
      </c>
      <c r="F12" s="32">
        <v>273229.38929760997</v>
      </c>
      <c r="G12" s="32">
        <v>1580079.9704867401</v>
      </c>
      <c r="H12" s="32">
        <v>0.14742783651046901</v>
      </c>
    </row>
    <row r="13" spans="1:8" ht="14.25" x14ac:dyDescent="0.2">
      <c r="A13" s="32">
        <v>12</v>
      </c>
      <c r="B13" s="33">
        <v>24</v>
      </c>
      <c r="C13" s="32">
        <v>15676</v>
      </c>
      <c r="D13" s="32">
        <v>414322.58661880298</v>
      </c>
      <c r="E13" s="32">
        <v>373780.505835897</v>
      </c>
      <c r="F13" s="32">
        <v>40542.080782906</v>
      </c>
      <c r="G13" s="32">
        <v>373780.505835897</v>
      </c>
      <c r="H13" s="32">
        <v>9.7851485997326598E-2</v>
      </c>
    </row>
    <row r="14" spans="1:8" ht="14.25" x14ac:dyDescent="0.2">
      <c r="A14" s="32">
        <v>13</v>
      </c>
      <c r="B14" s="33">
        <v>25</v>
      </c>
      <c r="C14" s="32">
        <v>82663</v>
      </c>
      <c r="D14" s="32">
        <v>849206.30249999999</v>
      </c>
      <c r="E14" s="32">
        <v>779001.97499999998</v>
      </c>
      <c r="F14" s="32">
        <v>70204.327499999999</v>
      </c>
      <c r="G14" s="32">
        <v>779001.97499999998</v>
      </c>
      <c r="H14" s="32">
        <v>8.2670521042205805E-2</v>
      </c>
    </row>
    <row r="15" spans="1:8" ht="14.25" x14ac:dyDescent="0.2">
      <c r="A15" s="32">
        <v>14</v>
      </c>
      <c r="B15" s="33">
        <v>26</v>
      </c>
      <c r="C15" s="32">
        <v>63797</v>
      </c>
      <c r="D15" s="32">
        <v>336213.66784688801</v>
      </c>
      <c r="E15" s="32">
        <v>288329.39051016601</v>
      </c>
      <c r="F15" s="32">
        <v>47884.277336721898</v>
      </c>
      <c r="G15" s="32">
        <v>288329.39051016601</v>
      </c>
      <c r="H15" s="32">
        <v>0.142422161607447</v>
      </c>
    </row>
    <row r="16" spans="1:8" ht="14.25" x14ac:dyDescent="0.2">
      <c r="A16" s="32">
        <v>15</v>
      </c>
      <c r="B16" s="33">
        <v>27</v>
      </c>
      <c r="C16" s="32">
        <v>195495.886</v>
      </c>
      <c r="D16" s="32">
        <v>1342199.5943</v>
      </c>
      <c r="E16" s="32">
        <v>1190296.8143</v>
      </c>
      <c r="F16" s="32">
        <v>151902.78</v>
      </c>
      <c r="G16" s="32">
        <v>1190296.8143</v>
      </c>
      <c r="H16" s="32">
        <v>0.11317450895164501</v>
      </c>
    </row>
    <row r="17" spans="1:8" ht="14.25" x14ac:dyDescent="0.2">
      <c r="A17" s="32">
        <v>16</v>
      </c>
      <c r="B17" s="33">
        <v>29</v>
      </c>
      <c r="C17" s="32">
        <v>228977.84</v>
      </c>
      <c r="D17" s="32">
        <v>2851309.9793350399</v>
      </c>
      <c r="E17" s="32">
        <v>2620718.0833572601</v>
      </c>
      <c r="F17" s="32">
        <v>230591.89597777801</v>
      </c>
      <c r="G17" s="32">
        <v>2620718.0833572601</v>
      </c>
      <c r="H17" s="32">
        <v>8.0872264905955393E-2</v>
      </c>
    </row>
    <row r="18" spans="1:8" ht="14.25" x14ac:dyDescent="0.2">
      <c r="A18" s="32">
        <v>17</v>
      </c>
      <c r="B18" s="33">
        <v>31</v>
      </c>
      <c r="C18" s="32">
        <v>29169.273000000001</v>
      </c>
      <c r="D18" s="32">
        <v>267795.247020596</v>
      </c>
      <c r="E18" s="32">
        <v>222693.347855061</v>
      </c>
      <c r="F18" s="32">
        <v>45101.899165535098</v>
      </c>
      <c r="G18" s="32">
        <v>222693.347855061</v>
      </c>
      <c r="H18" s="32">
        <v>0.16841934152052501</v>
      </c>
    </row>
    <row r="19" spans="1:8" ht="14.25" x14ac:dyDescent="0.2">
      <c r="A19" s="32">
        <v>18</v>
      </c>
      <c r="B19" s="33">
        <v>32</v>
      </c>
      <c r="C19" s="32">
        <v>16288.821</v>
      </c>
      <c r="D19" s="32">
        <v>249991.97878979699</v>
      </c>
      <c r="E19" s="32">
        <v>227906.46522467901</v>
      </c>
      <c r="F19" s="32">
        <v>22085.513565117799</v>
      </c>
      <c r="G19" s="32">
        <v>227906.46522467901</v>
      </c>
      <c r="H19" s="32">
        <v>8.83448887921649E-2</v>
      </c>
    </row>
    <row r="20" spans="1:8" ht="14.25" x14ac:dyDescent="0.2">
      <c r="A20" s="32">
        <v>19</v>
      </c>
      <c r="B20" s="33">
        <v>33</v>
      </c>
      <c r="C20" s="32">
        <v>44039.998</v>
      </c>
      <c r="D20" s="32">
        <v>506075.61832925602</v>
      </c>
      <c r="E20" s="32">
        <v>401669.20875437098</v>
      </c>
      <c r="F20" s="32">
        <v>104406.409574886</v>
      </c>
      <c r="G20" s="32">
        <v>401669.20875437098</v>
      </c>
      <c r="H20" s="32">
        <v>0.20630594676655301</v>
      </c>
    </row>
    <row r="21" spans="1:8" ht="14.25" x14ac:dyDescent="0.2">
      <c r="A21" s="32">
        <v>20</v>
      </c>
      <c r="B21" s="33">
        <v>34</v>
      </c>
      <c r="C21" s="32">
        <v>53784.514999999999</v>
      </c>
      <c r="D21" s="32">
        <v>267208.01896447298</v>
      </c>
      <c r="E21" s="32">
        <v>193588.37141966901</v>
      </c>
      <c r="F21" s="32">
        <v>73619.647544804204</v>
      </c>
      <c r="G21" s="32">
        <v>193588.37141966901</v>
      </c>
      <c r="H21" s="32">
        <v>0.275514364539308</v>
      </c>
    </row>
    <row r="22" spans="1:8" ht="14.25" x14ac:dyDescent="0.2">
      <c r="A22" s="32">
        <v>21</v>
      </c>
      <c r="B22" s="33">
        <v>35</v>
      </c>
      <c r="C22" s="32">
        <v>30091.344000000001</v>
      </c>
      <c r="D22" s="32">
        <v>869383.63479114999</v>
      </c>
      <c r="E22" s="32">
        <v>820458.52059734496</v>
      </c>
      <c r="F22" s="32">
        <v>48925.114193805297</v>
      </c>
      <c r="G22" s="32">
        <v>820458.52059734496</v>
      </c>
      <c r="H22" s="32">
        <v>5.6275632799964601E-2</v>
      </c>
    </row>
    <row r="23" spans="1:8" ht="14.25" x14ac:dyDescent="0.2">
      <c r="A23" s="32">
        <v>22</v>
      </c>
      <c r="B23" s="33">
        <v>36</v>
      </c>
      <c r="C23" s="32">
        <v>126009.228</v>
      </c>
      <c r="D23" s="32">
        <v>659811.82426991197</v>
      </c>
      <c r="E23" s="32">
        <v>546267.04132218496</v>
      </c>
      <c r="F23" s="32">
        <v>113544.78294772599</v>
      </c>
      <c r="G23" s="32">
        <v>546267.04132218496</v>
      </c>
      <c r="H23" s="32">
        <v>0.17208661435154601</v>
      </c>
    </row>
    <row r="24" spans="1:8" ht="14.25" x14ac:dyDescent="0.2">
      <c r="A24" s="32">
        <v>23</v>
      </c>
      <c r="B24" s="33">
        <v>37</v>
      </c>
      <c r="C24" s="32">
        <v>126113.145</v>
      </c>
      <c r="D24" s="32">
        <v>1013448.35294513</v>
      </c>
      <c r="E24" s="32">
        <v>849762.94698575395</v>
      </c>
      <c r="F24" s="32">
        <v>163685.40595937899</v>
      </c>
      <c r="G24" s="32">
        <v>849762.94698575395</v>
      </c>
      <c r="H24" s="32">
        <v>0.16151331785551801</v>
      </c>
    </row>
    <row r="25" spans="1:8" ht="14.25" x14ac:dyDescent="0.2">
      <c r="A25" s="32">
        <v>24</v>
      </c>
      <c r="B25" s="33">
        <v>38</v>
      </c>
      <c r="C25" s="32">
        <v>148478.10999999999</v>
      </c>
      <c r="D25" s="32">
        <v>751705.504423009</v>
      </c>
      <c r="E25" s="32">
        <v>703233.03624955798</v>
      </c>
      <c r="F25" s="32">
        <v>48472.4681734513</v>
      </c>
      <c r="G25" s="32">
        <v>703233.03624955798</v>
      </c>
      <c r="H25" s="32">
        <v>6.4483322109843602E-2</v>
      </c>
    </row>
    <row r="26" spans="1:8" ht="14.25" x14ac:dyDescent="0.2">
      <c r="A26" s="32">
        <v>25</v>
      </c>
      <c r="B26" s="33">
        <v>39</v>
      </c>
      <c r="C26" s="32">
        <v>65726.115000000005</v>
      </c>
      <c r="D26" s="32">
        <v>113195.9505086</v>
      </c>
      <c r="E26" s="32">
        <v>82836.389775582094</v>
      </c>
      <c r="F26" s="32">
        <v>30359.560733017901</v>
      </c>
      <c r="G26" s="32">
        <v>82836.389775582094</v>
      </c>
      <c r="H26" s="32">
        <v>0.26820359382654202</v>
      </c>
    </row>
    <row r="27" spans="1:8" ht="14.25" x14ac:dyDescent="0.2">
      <c r="A27" s="32">
        <v>26</v>
      </c>
      <c r="B27" s="33">
        <v>42</v>
      </c>
      <c r="C27" s="32">
        <v>8920.4979999999996</v>
      </c>
      <c r="D27" s="32">
        <v>173427.5963</v>
      </c>
      <c r="E27" s="32">
        <v>147218.2162</v>
      </c>
      <c r="F27" s="32">
        <v>26209.380099999998</v>
      </c>
      <c r="G27" s="32">
        <v>147218.2162</v>
      </c>
      <c r="H27" s="32">
        <v>0.15112577616922199</v>
      </c>
    </row>
    <row r="28" spans="1:8" ht="14.25" x14ac:dyDescent="0.2">
      <c r="A28" s="32">
        <v>27</v>
      </c>
      <c r="B28" s="33">
        <v>75</v>
      </c>
      <c r="C28" s="32">
        <v>698</v>
      </c>
      <c r="D28" s="32">
        <v>139804.273504274</v>
      </c>
      <c r="E28" s="32">
        <v>131335.790598291</v>
      </c>
      <c r="F28" s="32">
        <v>8468.4829059829099</v>
      </c>
      <c r="G28" s="32">
        <v>131335.790598291</v>
      </c>
      <c r="H28" s="32">
        <v>6.0573848665105699E-2</v>
      </c>
    </row>
    <row r="29" spans="1:8" ht="14.25" x14ac:dyDescent="0.2">
      <c r="A29" s="32">
        <v>28</v>
      </c>
      <c r="B29" s="33">
        <v>76</v>
      </c>
      <c r="C29" s="32">
        <v>2281</v>
      </c>
      <c r="D29" s="32">
        <v>352390.440910256</v>
      </c>
      <c r="E29" s="32">
        <v>338980.42450769199</v>
      </c>
      <c r="F29" s="32">
        <v>13410.016402564101</v>
      </c>
      <c r="G29" s="32">
        <v>338980.42450769199</v>
      </c>
      <c r="H29" s="32">
        <v>3.8054427265180102E-2</v>
      </c>
    </row>
    <row r="30" spans="1:8" ht="14.25" x14ac:dyDescent="0.2">
      <c r="A30" s="32">
        <v>29</v>
      </c>
      <c r="B30" s="33">
        <v>99</v>
      </c>
      <c r="C30" s="32">
        <v>17</v>
      </c>
      <c r="D30" s="32">
        <v>9782.3992133726606</v>
      </c>
      <c r="E30" s="32">
        <v>9223.5605173587501</v>
      </c>
      <c r="F30" s="32">
        <v>558.838696013917</v>
      </c>
      <c r="G30" s="32">
        <v>9223.5605173587501</v>
      </c>
      <c r="H30" s="32">
        <v>5.7126956672344499E-2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81</v>
      </c>
      <c r="D32" s="37">
        <v>102357.37</v>
      </c>
      <c r="E32" s="37">
        <v>98593.33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257</v>
      </c>
      <c r="D33" s="37">
        <v>717729.92</v>
      </c>
      <c r="E33" s="37">
        <v>835631.87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230</v>
      </c>
      <c r="D34" s="37">
        <v>690347.01</v>
      </c>
      <c r="E34" s="37">
        <v>741244.5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311</v>
      </c>
      <c r="D35" s="37">
        <v>665810.9</v>
      </c>
      <c r="E35" s="37">
        <v>807958.58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30</v>
      </c>
      <c r="D36" s="37">
        <v>7.74</v>
      </c>
      <c r="E36" s="37">
        <v>0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242</v>
      </c>
      <c r="D37" s="37">
        <v>422041.25</v>
      </c>
      <c r="E37" s="37">
        <v>481599.45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65</v>
      </c>
      <c r="D38" s="37">
        <v>84331.66</v>
      </c>
      <c r="E38" s="37">
        <v>72784.22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2015-08-19T00:24:14Z</dcterms:modified>
</cp:coreProperties>
</file>