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<sst xmlns="http://schemas.openxmlformats.org/spreadsheetml/2006/main" count="117" uniqueCount="75">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</sst>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20955959.463900007</v>
      </c>
      <c r="F3" s="25">
        <f>RA!I7</f>
        <v>2259606.9300000002</v>
      </c>
      <c r="G3" s="16">
        <f>SUM(G4:G40)</f>
        <v>18696352.5339</v>
      </c>
      <c r="H3" s="27">
        <f>RA!J7</f>
        <v>10.7826460243566</v>
      </c>
      <c r="I3" s="20">
        <f>SUM(I4:I40)</f>
        <v>20955964.936578814</v>
      </c>
      <c r="J3" s="21">
        <f>SUM(J4:J40)</f>
        <v>18696352.561929684</v>
      </c>
      <c r="K3" s="22">
        <f>E3-I3</f>
        <v>-5.4726788066327572</v>
      </c>
      <c r="L3" s="22">
        <f>G3-J3</f>
        <v>-2.8029683977365494E-2</v>
      </c>
    </row>
    <row r="4" spans="1:13" x14ac:dyDescent="0.15">
      <c r="A4" s="44">
        <f>RA!A8</f>
        <v>42236</v>
      </c>
      <c r="B4" s="12">
        <v>12</v>
      </c>
      <c r="C4" s="41" t="s">
        <v>6</v>
      </c>
      <c r="D4" s="41"/>
      <c r="E4" s="15">
        <f>VLOOKUP(C4,RA!B8:D36,3,0)</f>
        <v>618865.56799999997</v>
      </c>
      <c r="F4" s="25">
        <f>VLOOKUP(C4,RA!B8:I39,8,0)</f>
        <v>147734.26699999999</v>
      </c>
      <c r="G4" s="16">
        <f t="shared" ref="G4:G40" si="0">E4-F4</f>
        <v>471131.30099999998</v>
      </c>
      <c r="H4" s="27">
        <f>RA!J8</f>
        <v>23.871786481422099</v>
      </c>
      <c r="I4" s="20">
        <f>VLOOKUP(B4,RMS!B:D,3,FALSE)</f>
        <v>618866.55143675196</v>
      </c>
      <c r="J4" s="21">
        <f>VLOOKUP(B4,RMS!B:E,4,FALSE)</f>
        <v>471131.31708205101</v>
      </c>
      <c r="K4" s="22">
        <f t="shared" ref="K4:K40" si="1">E4-I4</f>
        <v>-0.98343675199430436</v>
      </c>
      <c r="L4" s="22">
        <f t="shared" ref="L4:L40" si="2">G4-J4</f>
        <v>-1.6082051035482436E-2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153494.51689999999</v>
      </c>
      <c r="F5" s="25">
        <f>VLOOKUP(C5,RA!B9:I40,8,0)</f>
        <v>30211.378000000001</v>
      </c>
      <c r="G5" s="16">
        <f t="shared" si="0"/>
        <v>123283.13889999999</v>
      </c>
      <c r="H5" s="27">
        <f>RA!J9</f>
        <v>19.682382543789799</v>
      </c>
      <c r="I5" s="20">
        <f>VLOOKUP(B5,RMS!B:D,3,FALSE)</f>
        <v>153494.65769662699</v>
      </c>
      <c r="J5" s="21">
        <f>VLOOKUP(B5,RMS!B:E,4,FALSE)</f>
        <v>123283.142440753</v>
      </c>
      <c r="K5" s="22">
        <f t="shared" si="1"/>
        <v>-0.14079662700532936</v>
      </c>
      <c r="L5" s="22">
        <f t="shared" si="2"/>
        <v>-3.5407530085649341E-3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204758.76420000001</v>
      </c>
      <c r="F6" s="25">
        <f>VLOOKUP(C6,RA!B10:I41,8,0)</f>
        <v>49982.710099999997</v>
      </c>
      <c r="G6" s="16">
        <f t="shared" si="0"/>
        <v>154776.05410000001</v>
      </c>
      <c r="H6" s="27">
        <f>RA!J10</f>
        <v>24.410535146216699</v>
      </c>
      <c r="I6" s="20">
        <f>VLOOKUP(B6,RMS!B:D,3,FALSE)</f>
        <v>204761.42045812</v>
      </c>
      <c r="J6" s="21">
        <f>VLOOKUP(B6,RMS!B:E,4,FALSE)</f>
        <v>154776.053845299</v>
      </c>
      <c r="K6" s="22">
        <f>E6-I6</f>
        <v>-2.6562581199978013</v>
      </c>
      <c r="L6" s="22">
        <f t="shared" si="2"/>
        <v>2.5470100808888674E-4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42611.055399999997</v>
      </c>
      <c r="F7" s="25">
        <f>VLOOKUP(C7,RA!B11:I42,8,0)</f>
        <v>9339.5722999999998</v>
      </c>
      <c r="G7" s="16">
        <f t="shared" si="0"/>
        <v>33271.483099999998</v>
      </c>
      <c r="H7" s="27">
        <f>RA!J11</f>
        <v>21.9181905079028</v>
      </c>
      <c r="I7" s="20">
        <f>VLOOKUP(B7,RMS!B:D,3,FALSE)</f>
        <v>42611.101811965797</v>
      </c>
      <c r="J7" s="21">
        <f>VLOOKUP(B7,RMS!B:E,4,FALSE)</f>
        <v>33271.482517948702</v>
      </c>
      <c r="K7" s="22">
        <f t="shared" si="1"/>
        <v>-4.6411965799052268E-2</v>
      </c>
      <c r="L7" s="22">
        <f t="shared" si="2"/>
        <v>5.8205129607813433E-4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110978.5966</v>
      </c>
      <c r="F8" s="25">
        <f>VLOOKUP(C8,RA!B12:I43,8,0)</f>
        <v>19576.8858</v>
      </c>
      <c r="G8" s="16">
        <f t="shared" si="0"/>
        <v>91401.710800000001</v>
      </c>
      <c r="H8" s="27">
        <f>RA!J12</f>
        <v>17.6402355046541</v>
      </c>
      <c r="I8" s="20">
        <f>VLOOKUP(B8,RMS!B:D,3,FALSE)</f>
        <v>110978.601562393</v>
      </c>
      <c r="J8" s="21">
        <f>VLOOKUP(B8,RMS!B:E,4,FALSE)</f>
        <v>91401.706317093995</v>
      </c>
      <c r="K8" s="22">
        <f t="shared" si="1"/>
        <v>-4.9623929953668267E-3</v>
      </c>
      <c r="L8" s="22">
        <f t="shared" si="2"/>
        <v>4.4829060061601922E-3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294622.84669999999</v>
      </c>
      <c r="F9" s="25">
        <f>VLOOKUP(C9,RA!B13:I44,8,0)</f>
        <v>64990.586300000003</v>
      </c>
      <c r="G9" s="16">
        <f t="shared" si="0"/>
        <v>229632.2604</v>
      </c>
      <c r="H9" s="27">
        <f>RA!J13</f>
        <v>22.058909221719901</v>
      </c>
      <c r="I9" s="20">
        <f>VLOOKUP(B9,RMS!B:D,3,FALSE)</f>
        <v>294623.12567350402</v>
      </c>
      <c r="J9" s="21">
        <f>VLOOKUP(B9,RMS!B:E,4,FALSE)</f>
        <v>229632.25682051299</v>
      </c>
      <c r="K9" s="22">
        <f t="shared" si="1"/>
        <v>-0.2789735040278174</v>
      </c>
      <c r="L9" s="22">
        <f t="shared" si="2"/>
        <v>3.5794870054814965E-3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121739.7105</v>
      </c>
      <c r="F10" s="25">
        <f>VLOOKUP(C10,RA!B14:I45,8,0)</f>
        <v>18779.7644</v>
      </c>
      <c r="G10" s="16">
        <f t="shared" si="0"/>
        <v>102959.9461</v>
      </c>
      <c r="H10" s="27">
        <f>RA!J14</f>
        <v>15.426161539952099</v>
      </c>
      <c r="I10" s="20">
        <f>VLOOKUP(B10,RMS!B:D,3,FALSE)</f>
        <v>121739.712921368</v>
      </c>
      <c r="J10" s="21">
        <f>VLOOKUP(B10,RMS!B:E,4,FALSE)</f>
        <v>102959.94464615401</v>
      </c>
      <c r="K10" s="22">
        <f t="shared" si="1"/>
        <v>-2.4213680007960647E-3</v>
      </c>
      <c r="L10" s="22">
        <f t="shared" si="2"/>
        <v>1.4538459945470095E-3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96541.694099999993</v>
      </c>
      <c r="F11" s="25">
        <f>VLOOKUP(C11,RA!B15:I46,8,0)</f>
        <v>14478.6327</v>
      </c>
      <c r="G11" s="16">
        <f t="shared" si="0"/>
        <v>82063.061399999991</v>
      </c>
      <c r="H11" s="27">
        <f>RA!J15</f>
        <v>14.997284680961499</v>
      </c>
      <c r="I11" s="20">
        <f>VLOOKUP(B11,RMS!B:D,3,FALSE)</f>
        <v>96541.791826495697</v>
      </c>
      <c r="J11" s="21">
        <f>VLOOKUP(B11,RMS!B:E,4,FALSE)</f>
        <v>82063.062616239302</v>
      </c>
      <c r="K11" s="22">
        <f t="shared" si="1"/>
        <v>-9.7726495703682303E-2</v>
      </c>
      <c r="L11" s="22">
        <f t="shared" si="2"/>
        <v>-1.2162393104517832E-3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991543.16859999998</v>
      </c>
      <c r="F12" s="25">
        <f>VLOOKUP(C12,RA!B16:I47,8,0)</f>
        <v>41059.395900000003</v>
      </c>
      <c r="G12" s="16">
        <f t="shared" si="0"/>
        <v>950483.77269999997</v>
      </c>
      <c r="H12" s="27">
        <f>RA!J16</f>
        <v>4.1409589819446202</v>
      </c>
      <c r="I12" s="20">
        <f>VLOOKUP(B12,RMS!B:D,3,FALSE)</f>
        <v>991542.56795641</v>
      </c>
      <c r="J12" s="21">
        <f>VLOOKUP(B12,RMS!B:E,4,FALSE)</f>
        <v>950483.77374187997</v>
      </c>
      <c r="K12" s="22">
        <f t="shared" si="1"/>
        <v>0.60064358997624367</v>
      </c>
      <c r="L12" s="22">
        <f t="shared" si="2"/>
        <v>-1.0418799938634038E-3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604848.00549999997</v>
      </c>
      <c r="F13" s="25">
        <f>VLOOKUP(C13,RA!B17:I48,8,0)</f>
        <v>76043.862899999993</v>
      </c>
      <c r="G13" s="16">
        <f t="shared" si="0"/>
        <v>528804.14260000002</v>
      </c>
      <c r="H13" s="27">
        <f>RA!J17</f>
        <v>12.5723921065323</v>
      </c>
      <c r="I13" s="20">
        <f>VLOOKUP(B13,RMS!B:D,3,FALSE)</f>
        <v>604848.08953675197</v>
      </c>
      <c r="J13" s="21">
        <f>VLOOKUP(B13,RMS!B:E,4,FALSE)</f>
        <v>528804.14365811995</v>
      </c>
      <c r="K13" s="22">
        <f t="shared" si="1"/>
        <v>-8.4036751999519765E-2</v>
      </c>
      <c r="L13" s="22">
        <f t="shared" si="2"/>
        <v>-1.0581199312582612E-3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3750208.7102999999</v>
      </c>
      <c r="F14" s="25">
        <f>VLOOKUP(C14,RA!B18:I49,8,0)</f>
        <v>406167.70890000003</v>
      </c>
      <c r="G14" s="16">
        <f t="shared" si="0"/>
        <v>3344041.0014</v>
      </c>
      <c r="H14" s="27">
        <f>RA!J18</f>
        <v>10.830536118815299</v>
      </c>
      <c r="I14" s="20">
        <f>VLOOKUP(B14,RMS!B:D,3,FALSE)</f>
        <v>3750207.5057195802</v>
      </c>
      <c r="J14" s="21">
        <f>VLOOKUP(B14,RMS!B:E,4,FALSE)</f>
        <v>3344040.98579096</v>
      </c>
      <c r="K14" s="22">
        <f t="shared" si="1"/>
        <v>1.2045804196968675</v>
      </c>
      <c r="L14" s="22">
        <f t="shared" si="2"/>
        <v>1.5609039925038815E-2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489100.86859999999</v>
      </c>
      <c r="F15" s="25">
        <f>VLOOKUP(C15,RA!B19:I50,8,0)</f>
        <v>48658.7785</v>
      </c>
      <c r="G15" s="16">
        <f t="shared" si="0"/>
        <v>440442.09009999997</v>
      </c>
      <c r="H15" s="27">
        <f>RA!J19</f>
        <v>9.9486182961156207</v>
      </c>
      <c r="I15" s="20">
        <f>VLOOKUP(B15,RMS!B:D,3,FALSE)</f>
        <v>489100.93515640998</v>
      </c>
      <c r="J15" s="21">
        <f>VLOOKUP(B15,RMS!B:E,4,FALSE)</f>
        <v>440442.08822991501</v>
      </c>
      <c r="K15" s="22">
        <f t="shared" si="1"/>
        <v>-6.6556409990880638E-2</v>
      </c>
      <c r="L15" s="22">
        <f t="shared" si="2"/>
        <v>1.8700849614106119E-3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1012846.0298</v>
      </c>
      <c r="F16" s="25">
        <f>VLOOKUP(C16,RA!B20:I51,8,0)</f>
        <v>62093.56</v>
      </c>
      <c r="G16" s="16">
        <f t="shared" si="0"/>
        <v>950752.46980000008</v>
      </c>
      <c r="H16" s="27">
        <f>RA!J20</f>
        <v>6.1306021026968098</v>
      </c>
      <c r="I16" s="20">
        <f>VLOOKUP(B16,RMS!B:D,3,FALSE)</f>
        <v>1012846.1431</v>
      </c>
      <c r="J16" s="21">
        <f>VLOOKUP(B16,RMS!B:E,4,FALSE)</f>
        <v>950752.46979999996</v>
      </c>
      <c r="K16" s="22">
        <f t="shared" si="1"/>
        <v>-0.11329999996814877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387291.81929999997</v>
      </c>
      <c r="F17" s="25">
        <f>VLOOKUP(C17,RA!B21:I52,8,0)</f>
        <v>51744.216399999998</v>
      </c>
      <c r="G17" s="16">
        <f t="shared" si="0"/>
        <v>335547.6029</v>
      </c>
      <c r="H17" s="27">
        <f>RA!J21</f>
        <v>13.3605239825421</v>
      </c>
      <c r="I17" s="20">
        <f>VLOOKUP(B17,RMS!B:D,3,FALSE)</f>
        <v>387291.273244376</v>
      </c>
      <c r="J17" s="21">
        <f>VLOOKUP(B17,RMS!B:E,4,FALSE)</f>
        <v>335547.60270828201</v>
      </c>
      <c r="K17" s="22">
        <f t="shared" si="1"/>
        <v>0.54605562397046015</v>
      </c>
      <c r="L17" s="22">
        <f t="shared" si="2"/>
        <v>1.9171799067407846E-4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1595622.5622</v>
      </c>
      <c r="F18" s="25">
        <f>VLOOKUP(C18,RA!B22:I53,8,0)</f>
        <v>189115.23300000001</v>
      </c>
      <c r="G18" s="16">
        <f t="shared" si="0"/>
        <v>1406507.3292</v>
      </c>
      <c r="H18" s="27">
        <f>RA!J22</f>
        <v>11.8521282839755</v>
      </c>
      <c r="I18" s="20">
        <f>VLOOKUP(B18,RMS!B:D,3,FALSE)</f>
        <v>1595624.0421</v>
      </c>
      <c r="J18" s="21">
        <f>VLOOKUP(B18,RMS!B:E,4,FALSE)</f>
        <v>1406507.3263000001</v>
      </c>
      <c r="K18" s="22">
        <f t="shared" si="1"/>
        <v>-1.4798999999184161</v>
      </c>
      <c r="L18" s="22">
        <f t="shared" si="2"/>
        <v>2.899999963119626E-3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3207024.5748999999</v>
      </c>
      <c r="F19" s="25">
        <f>VLOOKUP(C19,RA!B23:I54,8,0)</f>
        <v>354284.84669999999</v>
      </c>
      <c r="G19" s="16">
        <f t="shared" si="0"/>
        <v>2852739.7281999998</v>
      </c>
      <c r="H19" s="27">
        <f>RA!J23</f>
        <v>11.047150978287901</v>
      </c>
      <c r="I19" s="20">
        <f>VLOOKUP(B19,RMS!B:D,3,FALSE)</f>
        <v>3207026.5435307701</v>
      </c>
      <c r="J19" s="21">
        <f>VLOOKUP(B19,RMS!B:E,4,FALSE)</f>
        <v>2852739.7663598298</v>
      </c>
      <c r="K19" s="22">
        <f t="shared" si="1"/>
        <v>-1.9686307702213526</v>
      </c>
      <c r="L19" s="22">
        <f t="shared" si="2"/>
        <v>-3.8159830030053854E-2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312034.73200000002</v>
      </c>
      <c r="F20" s="25">
        <f>VLOOKUP(C20,RA!B24:I55,8,0)</f>
        <v>55811.853499999997</v>
      </c>
      <c r="G20" s="16">
        <f t="shared" si="0"/>
        <v>256222.87850000002</v>
      </c>
      <c r="H20" s="27">
        <f>RA!J24</f>
        <v>17.8864234575015</v>
      </c>
      <c r="I20" s="20">
        <f>VLOOKUP(B20,RMS!B:D,3,FALSE)</f>
        <v>312034.80659406999</v>
      </c>
      <c r="J20" s="21">
        <f>VLOOKUP(B20,RMS!B:E,4,FALSE)</f>
        <v>256222.87402868099</v>
      </c>
      <c r="K20" s="22">
        <f t="shared" si="1"/>
        <v>-7.459406997077167E-2</v>
      </c>
      <c r="L20" s="22">
        <f t="shared" si="2"/>
        <v>4.4713190291076899E-3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309090.90220000001</v>
      </c>
      <c r="F21" s="25">
        <f>VLOOKUP(C21,RA!B25:I56,8,0)</f>
        <v>23468.136500000001</v>
      </c>
      <c r="G21" s="16">
        <f t="shared" si="0"/>
        <v>285622.76569999999</v>
      </c>
      <c r="H21" s="27">
        <f>RA!J25</f>
        <v>7.5926325663298702</v>
      </c>
      <c r="I21" s="20">
        <f>VLOOKUP(B21,RMS!B:D,3,FALSE)</f>
        <v>309090.90818646102</v>
      </c>
      <c r="J21" s="21">
        <f>VLOOKUP(B21,RMS!B:E,4,FALSE)</f>
        <v>285622.75918570103</v>
      </c>
      <c r="K21" s="22">
        <f t="shared" si="1"/>
        <v>-5.9864610084332526E-3</v>
      </c>
      <c r="L21" s="22">
        <f t="shared" si="2"/>
        <v>6.5142989624291658E-3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533788.88520000002</v>
      </c>
      <c r="F22" s="25">
        <f>VLOOKUP(C22,RA!B26:I57,8,0)</f>
        <v>103516.63340000001</v>
      </c>
      <c r="G22" s="16">
        <f t="shared" si="0"/>
        <v>430272.25180000003</v>
      </c>
      <c r="H22" s="27">
        <f>RA!J26</f>
        <v>19.392804209704401</v>
      </c>
      <c r="I22" s="20">
        <f>VLOOKUP(B22,RMS!B:D,3,FALSE)</f>
        <v>533788.84129223204</v>
      </c>
      <c r="J22" s="21">
        <f>VLOOKUP(B22,RMS!B:E,4,FALSE)</f>
        <v>430272.20822697401</v>
      </c>
      <c r="K22" s="22">
        <f t="shared" si="1"/>
        <v>4.3907767976634204E-2</v>
      </c>
      <c r="L22" s="22">
        <f t="shared" si="2"/>
        <v>4.3573026021476835E-2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344386.22600000002</v>
      </c>
      <c r="F23" s="25">
        <f>VLOOKUP(C23,RA!B27:I58,8,0)</f>
        <v>95632.3367</v>
      </c>
      <c r="G23" s="16">
        <f t="shared" si="0"/>
        <v>248753.88930000004</v>
      </c>
      <c r="H23" s="27">
        <f>RA!J27</f>
        <v>27.7689203226148</v>
      </c>
      <c r="I23" s="20">
        <f>VLOOKUP(B23,RMS!B:D,3,FALSE)</f>
        <v>344386.123866704</v>
      </c>
      <c r="J23" s="21">
        <f>VLOOKUP(B23,RMS!B:E,4,FALSE)</f>
        <v>248753.89765900801</v>
      </c>
      <c r="K23" s="22">
        <f t="shared" si="1"/>
        <v>0.10213329602265731</v>
      </c>
      <c r="L23" s="22">
        <f t="shared" si="2"/>
        <v>-8.3590079739224166E-3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941927.92200000002</v>
      </c>
      <c r="F24" s="25">
        <f>VLOOKUP(C24,RA!B28:I59,8,0)</f>
        <v>61186.143799999998</v>
      </c>
      <c r="G24" s="16">
        <f t="shared" si="0"/>
        <v>880741.77820000006</v>
      </c>
      <c r="H24" s="27">
        <f>RA!J28</f>
        <v>6.4958413877447398</v>
      </c>
      <c r="I24" s="20">
        <f>VLOOKUP(B24,RMS!B:D,3,FALSE)</f>
        <v>941927.92122654896</v>
      </c>
      <c r="J24" s="21">
        <f>VLOOKUP(B24,RMS!B:E,4,FALSE)</f>
        <v>880741.79000796506</v>
      </c>
      <c r="K24" s="22">
        <f t="shared" si="1"/>
        <v>7.7345105819404125E-4</v>
      </c>
      <c r="L24" s="22">
        <f t="shared" si="2"/>
        <v>-1.1807964998297393E-2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700515.08499999996</v>
      </c>
      <c r="F25" s="25">
        <f>VLOOKUP(C25,RA!B29:I60,8,0)</f>
        <v>116519.4397</v>
      </c>
      <c r="G25" s="16">
        <f t="shared" si="0"/>
        <v>583995.64529999997</v>
      </c>
      <c r="H25" s="27">
        <f>RA!J29</f>
        <v>16.633394796915798</v>
      </c>
      <c r="I25" s="20">
        <f>VLOOKUP(B25,RMS!B:D,3,FALSE)</f>
        <v>700515.08571769902</v>
      </c>
      <c r="J25" s="21">
        <f>VLOOKUP(B25,RMS!B:E,4,FALSE)</f>
        <v>583995.65807545197</v>
      </c>
      <c r="K25" s="22">
        <f t="shared" si="1"/>
        <v>-7.1769906207919121E-4</v>
      </c>
      <c r="L25" s="22">
        <f t="shared" si="2"/>
        <v>-1.2775451992638409E-2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1395188.4617999999</v>
      </c>
      <c r="F26" s="25">
        <f>VLOOKUP(C26,RA!B30:I61,8,0)</f>
        <v>152525.0778</v>
      </c>
      <c r="G26" s="16">
        <f t="shared" si="0"/>
        <v>1242663.3839999998</v>
      </c>
      <c r="H26" s="27">
        <f>RA!J30</f>
        <v>10.9322204115149</v>
      </c>
      <c r="I26" s="20">
        <f>VLOOKUP(B26,RMS!B:D,3,FALSE)</f>
        <v>1395188.5166345099</v>
      </c>
      <c r="J26" s="21">
        <f>VLOOKUP(B26,RMS!B:E,4,FALSE)</f>
        <v>1242663.3969163799</v>
      </c>
      <c r="K26" s="22">
        <f t="shared" si="1"/>
        <v>-5.4834509966894984E-2</v>
      </c>
      <c r="L26" s="22">
        <f t="shared" si="2"/>
        <v>-1.2916380073875189E-2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1278865.9365000001</v>
      </c>
      <c r="F27" s="25">
        <f>VLOOKUP(C27,RA!B31:I62,8,0)</f>
        <v>26086.799599999998</v>
      </c>
      <c r="G27" s="16">
        <f t="shared" si="0"/>
        <v>1252779.1369</v>
      </c>
      <c r="H27" s="27">
        <f>RA!J31</f>
        <v>2.03983848935678</v>
      </c>
      <c r="I27" s="20">
        <f>VLOOKUP(B27,RMS!B:D,3,FALSE)</f>
        <v>1278865.8607300899</v>
      </c>
      <c r="J27" s="21">
        <f>VLOOKUP(B27,RMS!B:E,4,FALSE)</f>
        <v>1252779.1440955801</v>
      </c>
      <c r="K27" s="22">
        <f t="shared" si="1"/>
        <v>7.5769910123199224E-2</v>
      </c>
      <c r="L27" s="22">
        <f t="shared" si="2"/>
        <v>-7.1955800522118807E-3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134910.47459999999</v>
      </c>
      <c r="F28" s="25">
        <f>VLOOKUP(C28,RA!B32:I63,8,0)</f>
        <v>34560.429499999998</v>
      </c>
      <c r="G28" s="16">
        <f t="shared" si="0"/>
        <v>100350.04509999999</v>
      </c>
      <c r="H28" s="27">
        <f>RA!J32</f>
        <v>25.617306293280201</v>
      </c>
      <c r="I28" s="20">
        <f>VLOOKUP(B28,RMS!B:D,3,FALSE)</f>
        <v>134910.469393851</v>
      </c>
      <c r="J28" s="21">
        <f>VLOOKUP(B28,RMS!B:E,4,FALSE)</f>
        <v>100350.056217875</v>
      </c>
      <c r="K28" s="22">
        <f t="shared" si="1"/>
        <v>5.2061489841435105E-3</v>
      </c>
      <c r="L28" s="22">
        <f t="shared" si="2"/>
        <v>-1.1117875008494593E-2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2.2124000000000001</v>
      </c>
      <c r="F29" s="25">
        <f>VLOOKUP(C29,RA!B33:I64,8,0)</f>
        <v>0</v>
      </c>
      <c r="G29" s="16">
        <f t="shared" si="0"/>
        <v>2.2124000000000001</v>
      </c>
      <c r="H29" s="27">
        <f>RA!J33</f>
        <v>0</v>
      </c>
      <c r="I29" s="20">
        <f>VLOOKUP(B29,RMS!B:D,3,FALSE)</f>
        <v>2.2124000000000001</v>
      </c>
      <c r="J29" s="21">
        <f>VLOOKUP(B29,RMS!B:E,4,FALSE)</f>
        <v>2.2124000000000001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227234.52100000001</v>
      </c>
      <c r="F30" s="25">
        <f>VLOOKUP(C30,RA!B34:I66,8,0)</f>
        <v>30276.9251</v>
      </c>
      <c r="G30" s="16">
        <f t="shared" si="0"/>
        <v>196957.59590000001</v>
      </c>
      <c r="H30" s="27">
        <f>RA!J34</f>
        <v>0</v>
      </c>
      <c r="I30" s="20">
        <f>VLOOKUP(B30,RMS!B:D,3,FALSE)</f>
        <v>227234.5191</v>
      </c>
      <c r="J30" s="21">
        <f>VLOOKUP(B30,RMS!B:E,4,FALSE)</f>
        <v>196957.5845</v>
      </c>
      <c r="K30" s="22">
        <f t="shared" si="1"/>
        <v>1.9000000029336661E-3</v>
      </c>
      <c r="L30" s="22">
        <f t="shared" si="2"/>
        <v>1.1400000017601997E-2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186384.7</v>
      </c>
      <c r="F31" s="25">
        <f>VLOOKUP(C31,RA!B35:I67,8,0)</f>
        <v>-5475.39</v>
      </c>
      <c r="G31" s="16">
        <f t="shared" si="0"/>
        <v>191860.09000000003</v>
      </c>
      <c r="H31" s="27">
        <f>RA!J35</f>
        <v>13.324086924275001</v>
      </c>
      <c r="I31" s="20">
        <f>VLOOKUP(B31,RMS!B:D,3,FALSE)</f>
        <v>186384.7</v>
      </c>
      <c r="J31" s="21">
        <f>VLOOKUP(B31,RMS!B:E,4,FALSE)</f>
        <v>191860.09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168654.02</v>
      </c>
      <c r="F32" s="25">
        <f>VLOOKUP(C32,RA!B34:I67,8,0)</f>
        <v>-20881.96</v>
      </c>
      <c r="G32" s="16">
        <f t="shared" si="0"/>
        <v>189535.97999999998</v>
      </c>
      <c r="H32" s="27">
        <f>RA!J35</f>
        <v>13.324086924275001</v>
      </c>
      <c r="I32" s="20">
        <f>VLOOKUP(B32,RMS!B:D,3,FALSE)</f>
        <v>168654.02</v>
      </c>
      <c r="J32" s="21">
        <f>VLOOKUP(B32,RMS!B:E,4,FALSE)</f>
        <v>189535.98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42830.78</v>
      </c>
      <c r="F33" s="25">
        <f>VLOOKUP(C33,RA!B34:I68,8,0)</f>
        <v>-795.73</v>
      </c>
      <c r="G33" s="16">
        <f t="shared" si="0"/>
        <v>43626.51</v>
      </c>
      <c r="H33" s="27">
        <f>RA!J34</f>
        <v>0</v>
      </c>
      <c r="I33" s="20">
        <f>VLOOKUP(B33,RMS!B:D,3,FALSE)</f>
        <v>42830.78</v>
      </c>
      <c r="J33" s="21">
        <f>VLOOKUP(B33,RMS!B:E,4,FALSE)</f>
        <v>43626.51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109949.78</v>
      </c>
      <c r="F34" s="25">
        <f>VLOOKUP(C34,RA!B35:I69,8,0)</f>
        <v>-22745.24</v>
      </c>
      <c r="G34" s="16">
        <f t="shared" si="0"/>
        <v>132695.01999999999</v>
      </c>
      <c r="H34" s="27">
        <f>RA!J35</f>
        <v>13.324086924275001</v>
      </c>
      <c r="I34" s="20">
        <f>VLOOKUP(B34,RMS!B:D,3,FALSE)</f>
        <v>109949.78</v>
      </c>
      <c r="J34" s="21">
        <f>VLOOKUP(B34,RMS!B:E,4,FALSE)</f>
        <v>132695.01999999999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0.04</v>
      </c>
      <c r="F35" s="25">
        <f>VLOOKUP(C35,RA!B36:I70,8,0)</f>
        <v>0.04</v>
      </c>
      <c r="G35" s="16">
        <f t="shared" si="0"/>
        <v>0</v>
      </c>
      <c r="H35" s="27">
        <f>RA!J36</f>
        <v>-2.9376821166115001</v>
      </c>
      <c r="I35" s="20">
        <f>VLOOKUP(B35,RMS!B:D,3,FALSE)</f>
        <v>0.04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186810.26459999999</v>
      </c>
      <c r="F36" s="25">
        <f>VLOOKUP(C36,RA!B8:I70,8,0)</f>
        <v>9767.1618999999992</v>
      </c>
      <c r="G36" s="16">
        <f t="shared" si="0"/>
        <v>177043.10269999999</v>
      </c>
      <c r="H36" s="27">
        <f>RA!J36</f>
        <v>-2.9376821166115001</v>
      </c>
      <c r="I36" s="20">
        <f>VLOOKUP(B36,RMS!B:D,3,FALSE)</f>
        <v>186810.264957265</v>
      </c>
      <c r="J36" s="21">
        <f>VLOOKUP(B36,RMS!B:E,4,FALSE)</f>
        <v>177043.102393162</v>
      </c>
      <c r="K36" s="22">
        <f t="shared" si="1"/>
        <v>-3.5726500209420919E-4</v>
      </c>
      <c r="L36" s="22">
        <f t="shared" si="2"/>
        <v>3.0683798831887543E-4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294428.56699999998</v>
      </c>
      <c r="F37" s="25">
        <f>VLOOKUP(C37,RA!B8:I71,8,0)</f>
        <v>19083.560399999998</v>
      </c>
      <c r="G37" s="16">
        <f t="shared" si="0"/>
        <v>275345.00659999996</v>
      </c>
      <c r="H37" s="27">
        <f>RA!J37</f>
        <v>-12.3815370662377</v>
      </c>
      <c r="I37" s="20">
        <f>VLOOKUP(B37,RMS!B:D,3,FALSE)</f>
        <v>294428.56069658097</v>
      </c>
      <c r="J37" s="21">
        <f>VLOOKUP(B37,RMS!B:E,4,FALSE)</f>
        <v>275345.00662991498</v>
      </c>
      <c r="K37" s="22">
        <f t="shared" si="1"/>
        <v>6.3034190097823739E-3</v>
      </c>
      <c r="L37" s="22">
        <f t="shared" si="2"/>
        <v>-2.9915012419223785E-5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52451.29</v>
      </c>
      <c r="F38" s="25">
        <f>VLOOKUP(C38,RA!B9:I72,8,0)</f>
        <v>-10401.69</v>
      </c>
      <c r="G38" s="16">
        <f t="shared" si="0"/>
        <v>62852.98</v>
      </c>
      <c r="H38" s="27">
        <f>RA!J38</f>
        <v>-1.8578461564323601</v>
      </c>
      <c r="I38" s="20">
        <f>VLOOKUP(B38,RMS!B:D,3,FALSE)</f>
        <v>52451.29</v>
      </c>
      <c r="J38" s="21">
        <f>VLOOKUP(B38,RMS!B:E,4,FALSE)</f>
        <v>62852.98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18694.89</v>
      </c>
      <c r="F39" s="25">
        <f>VLOOKUP(C39,RA!B10:I73,8,0)</f>
        <v>2563.4699999999998</v>
      </c>
      <c r="G39" s="16">
        <f t="shared" si="0"/>
        <v>16131.42</v>
      </c>
      <c r="H39" s="27">
        <f>RA!J39</f>
        <v>-20.6869354354324</v>
      </c>
      <c r="I39" s="20">
        <f>VLOOKUP(B39,RMS!B:D,3,FALSE)</f>
        <v>18694.89</v>
      </c>
      <c r="J39" s="21">
        <f>VLOOKUP(B39,RMS!B:E,4,FALSE)</f>
        <v>16131.42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35711.281999999999</v>
      </c>
      <c r="F40" s="25">
        <f>VLOOKUP(C40,RA!B8:I74,8,0)</f>
        <v>4647.5331999999999</v>
      </c>
      <c r="G40" s="16">
        <f t="shared" si="0"/>
        <v>31063.748800000001</v>
      </c>
      <c r="H40" s="27">
        <f>RA!J40</f>
        <v>100</v>
      </c>
      <c r="I40" s="20">
        <f>VLOOKUP(B40,RMS!B:D,3,FALSE)</f>
        <v>35711.282051282098</v>
      </c>
      <c r="J40" s="21">
        <f>VLOOKUP(B40,RMS!B:E,4,FALSE)</f>
        <v>31063.7487179487</v>
      </c>
      <c r="K40" s="22">
        <f t="shared" si="1"/>
        <v>-5.1282098866067827E-5</v>
      </c>
      <c r="L40" s="22">
        <f t="shared" si="2"/>
        <v>8.2051301433239132E-5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20955959.4639</v>
      </c>
      <c r="E7" s="68">
        <v>24652831.270799998</v>
      </c>
      <c r="F7" s="69">
        <v>85.0042708430056</v>
      </c>
      <c r="G7" s="68">
        <v>19086038.082800001</v>
      </c>
      <c r="H7" s="69">
        <v>9.79732605052879</v>
      </c>
      <c r="I7" s="68">
        <v>2259606.9300000002</v>
      </c>
      <c r="J7" s="69">
        <v>10.7826460243566</v>
      </c>
      <c r="K7" s="68">
        <v>1851191.7095999999</v>
      </c>
      <c r="L7" s="69">
        <v>9.6991932090309607</v>
      </c>
      <c r="M7" s="69">
        <v>0.22062286595279201</v>
      </c>
      <c r="N7" s="68">
        <v>380369999.61849999</v>
      </c>
      <c r="O7" s="68">
        <v>5132520888.7074003</v>
      </c>
      <c r="P7" s="68">
        <v>1126630</v>
      </c>
      <c r="Q7" s="68">
        <v>978618</v>
      </c>
      <c r="R7" s="69">
        <v>15.1245940704136</v>
      </c>
      <c r="S7" s="68">
        <v>18.600569365186399</v>
      </c>
      <c r="T7" s="68">
        <v>17.520017863660801</v>
      </c>
      <c r="U7" s="70">
        <v>5.8092388480755099</v>
      </c>
      <c r="V7" s="58"/>
      <c r="W7" s="58"/>
    </row>
    <row r="8" spans="1:23" ht="14.25" thickBot="1" x14ac:dyDescent="0.2">
      <c r="A8" s="55">
        <v>42236</v>
      </c>
      <c r="B8" s="45" t="s">
        <v>6</v>
      </c>
      <c r="C8" s="46"/>
      <c r="D8" s="71">
        <v>618865.56799999997</v>
      </c>
      <c r="E8" s="71">
        <v>812506.88619999995</v>
      </c>
      <c r="F8" s="72">
        <v>76.167424364162898</v>
      </c>
      <c r="G8" s="71">
        <v>626072.92520000006</v>
      </c>
      <c r="H8" s="72">
        <v>-1.15120090805677</v>
      </c>
      <c r="I8" s="71">
        <v>147734.26699999999</v>
      </c>
      <c r="J8" s="72">
        <v>23.871786481422099</v>
      </c>
      <c r="K8" s="71">
        <v>170290.75140000001</v>
      </c>
      <c r="L8" s="72">
        <v>27.199826816596499</v>
      </c>
      <c r="M8" s="72">
        <v>-0.13245865799849901</v>
      </c>
      <c r="N8" s="71">
        <v>12277267.705</v>
      </c>
      <c r="O8" s="71">
        <v>183366968.67930001</v>
      </c>
      <c r="P8" s="71">
        <v>30712</v>
      </c>
      <c r="Q8" s="71">
        <v>28541</v>
      </c>
      <c r="R8" s="72">
        <v>7.6066010300970497</v>
      </c>
      <c r="S8" s="71">
        <v>20.1506110966398</v>
      </c>
      <c r="T8" s="71">
        <v>20.780822550015799</v>
      </c>
      <c r="U8" s="73">
        <v>-3.1275054158586202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153494.51689999999</v>
      </c>
      <c r="E9" s="71">
        <v>161322.9903</v>
      </c>
      <c r="F9" s="72">
        <v>95.147329351233793</v>
      </c>
      <c r="G9" s="71">
        <v>145020.11749999999</v>
      </c>
      <c r="H9" s="72">
        <v>5.8436026298213299</v>
      </c>
      <c r="I9" s="71">
        <v>30211.378000000001</v>
      </c>
      <c r="J9" s="72">
        <v>19.682382543789799</v>
      </c>
      <c r="K9" s="71">
        <v>29474.027999999998</v>
      </c>
      <c r="L9" s="72">
        <v>20.3240960689471</v>
      </c>
      <c r="M9" s="72">
        <v>2.5016940338118E-2</v>
      </c>
      <c r="N9" s="71">
        <v>2617956.8097000001</v>
      </c>
      <c r="O9" s="71">
        <v>29902995.414799999</v>
      </c>
      <c r="P9" s="71">
        <v>9000</v>
      </c>
      <c r="Q9" s="71">
        <v>8032</v>
      </c>
      <c r="R9" s="72">
        <v>12.051792828685199</v>
      </c>
      <c r="S9" s="71">
        <v>17.0549463222222</v>
      </c>
      <c r="T9" s="71">
        <v>17.070692704183301</v>
      </c>
      <c r="U9" s="73">
        <v>-9.2327361596717006E-2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204758.76420000001</v>
      </c>
      <c r="E10" s="71">
        <v>268676.85080000001</v>
      </c>
      <c r="F10" s="72">
        <v>76.210050694847595</v>
      </c>
      <c r="G10" s="71">
        <v>159344.48310000001</v>
      </c>
      <c r="H10" s="72">
        <v>28.500692472358299</v>
      </c>
      <c r="I10" s="71">
        <v>49982.710099999997</v>
      </c>
      <c r="J10" s="72">
        <v>24.410535146216699</v>
      </c>
      <c r="K10" s="71">
        <v>41728.207799999996</v>
      </c>
      <c r="L10" s="72">
        <v>26.1874192241802</v>
      </c>
      <c r="M10" s="72">
        <v>0.19781588367186001</v>
      </c>
      <c r="N10" s="71">
        <v>3492456.6825999999</v>
      </c>
      <c r="O10" s="71">
        <v>48151022.052900001</v>
      </c>
      <c r="P10" s="71">
        <v>111934</v>
      </c>
      <c r="Q10" s="71">
        <v>94636</v>
      </c>
      <c r="R10" s="72">
        <v>18.2784564013694</v>
      </c>
      <c r="S10" s="71">
        <v>1.82928122107671</v>
      </c>
      <c r="T10" s="71">
        <v>1.8231945676064101</v>
      </c>
      <c r="U10" s="73">
        <v>0.332734704766462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42611.055399999997</v>
      </c>
      <c r="E11" s="71">
        <v>85295.587899999999</v>
      </c>
      <c r="F11" s="72">
        <v>49.956927959693402</v>
      </c>
      <c r="G11" s="71">
        <v>47008.2189</v>
      </c>
      <c r="H11" s="72">
        <v>-9.3540312798364695</v>
      </c>
      <c r="I11" s="71">
        <v>9339.5722999999998</v>
      </c>
      <c r="J11" s="72">
        <v>21.9181905079028</v>
      </c>
      <c r="K11" s="71">
        <v>10165.644899999999</v>
      </c>
      <c r="L11" s="72">
        <v>21.625250090043298</v>
      </c>
      <c r="M11" s="72">
        <v>-8.1261209507721005E-2</v>
      </c>
      <c r="N11" s="71">
        <v>932738.96429999999</v>
      </c>
      <c r="O11" s="71">
        <v>15476748.317</v>
      </c>
      <c r="P11" s="71">
        <v>2551</v>
      </c>
      <c r="Q11" s="71">
        <v>2524</v>
      </c>
      <c r="R11" s="72">
        <v>1.06973058637083</v>
      </c>
      <c r="S11" s="71">
        <v>16.703667346138801</v>
      </c>
      <c r="T11" s="71">
        <v>17.238717551505498</v>
      </c>
      <c r="U11" s="73">
        <v>-3.2031900197680798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110978.5966</v>
      </c>
      <c r="E12" s="71">
        <v>214852.7309</v>
      </c>
      <c r="F12" s="72">
        <v>51.653333022633703</v>
      </c>
      <c r="G12" s="71">
        <v>141363.42139999999</v>
      </c>
      <c r="H12" s="72">
        <v>-21.494120967844701</v>
      </c>
      <c r="I12" s="71">
        <v>19576.8858</v>
      </c>
      <c r="J12" s="72">
        <v>17.6402355046541</v>
      </c>
      <c r="K12" s="71">
        <v>26492.1836</v>
      </c>
      <c r="L12" s="72">
        <v>18.7404799188031</v>
      </c>
      <c r="M12" s="72">
        <v>-0.26103162745708902</v>
      </c>
      <c r="N12" s="71">
        <v>2498516.0024000001</v>
      </c>
      <c r="O12" s="71">
        <v>53889042.835000001</v>
      </c>
      <c r="P12" s="71">
        <v>1432</v>
      </c>
      <c r="Q12" s="71">
        <v>1308</v>
      </c>
      <c r="R12" s="72">
        <v>9.4801223241590193</v>
      </c>
      <c r="S12" s="71">
        <v>77.499019972067103</v>
      </c>
      <c r="T12" s="71">
        <v>85.724404128440398</v>
      </c>
      <c r="U12" s="73">
        <v>-10.613533125113101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294622.84669999999</v>
      </c>
      <c r="E13" s="71">
        <v>386059.69459999999</v>
      </c>
      <c r="F13" s="72">
        <v>76.315360246363298</v>
      </c>
      <c r="G13" s="71">
        <v>272622.03169999999</v>
      </c>
      <c r="H13" s="72">
        <v>8.0700796127182599</v>
      </c>
      <c r="I13" s="71">
        <v>64990.586300000003</v>
      </c>
      <c r="J13" s="72">
        <v>22.058909221719901</v>
      </c>
      <c r="K13" s="71">
        <v>74874.491899999994</v>
      </c>
      <c r="L13" s="72">
        <v>27.464578498334198</v>
      </c>
      <c r="M13" s="72">
        <v>-0.132006312820134</v>
      </c>
      <c r="N13" s="71">
        <v>5811091.3722000001</v>
      </c>
      <c r="O13" s="71">
        <v>84027062.393099993</v>
      </c>
      <c r="P13" s="71">
        <v>14404</v>
      </c>
      <c r="Q13" s="71">
        <v>12102</v>
      </c>
      <c r="R13" s="72">
        <v>19.0216493141629</v>
      </c>
      <c r="S13" s="71">
        <v>20.454238176895299</v>
      </c>
      <c r="T13" s="71">
        <v>24.5646737811932</v>
      </c>
      <c r="U13" s="73">
        <v>-20.095764842226899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121739.7105</v>
      </c>
      <c r="E14" s="71">
        <v>193667.1158</v>
      </c>
      <c r="F14" s="72">
        <v>62.860289934673602</v>
      </c>
      <c r="G14" s="71">
        <v>144600.56849999999</v>
      </c>
      <c r="H14" s="72">
        <v>-15.809659835466</v>
      </c>
      <c r="I14" s="71">
        <v>18779.7644</v>
      </c>
      <c r="J14" s="72">
        <v>15.426161539952099</v>
      </c>
      <c r="K14" s="71">
        <v>-35500.970200000003</v>
      </c>
      <c r="L14" s="72">
        <v>-24.551058525056899</v>
      </c>
      <c r="M14" s="72">
        <v>-1.52899299073241</v>
      </c>
      <c r="N14" s="71">
        <v>2885454.7516000001</v>
      </c>
      <c r="O14" s="71">
        <v>44263730.667099997</v>
      </c>
      <c r="P14" s="71">
        <v>2321</v>
      </c>
      <c r="Q14" s="71">
        <v>2397</v>
      </c>
      <c r="R14" s="72">
        <v>-3.1706299541093101</v>
      </c>
      <c r="S14" s="71">
        <v>52.451404782421399</v>
      </c>
      <c r="T14" s="71">
        <v>47.188408844388803</v>
      </c>
      <c r="U14" s="73">
        <v>10.0340419095818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96541.694099999993</v>
      </c>
      <c r="E15" s="71">
        <v>150079.58979999999</v>
      </c>
      <c r="F15" s="72">
        <v>64.326997580852904</v>
      </c>
      <c r="G15" s="71">
        <v>99213.007100000003</v>
      </c>
      <c r="H15" s="72">
        <v>-2.6925028059148701</v>
      </c>
      <c r="I15" s="71">
        <v>14478.6327</v>
      </c>
      <c r="J15" s="72">
        <v>14.997284680961499</v>
      </c>
      <c r="K15" s="71">
        <v>16630.822800000002</v>
      </c>
      <c r="L15" s="72">
        <v>16.762744408338801</v>
      </c>
      <c r="M15" s="72">
        <v>-0.12940971868210899</v>
      </c>
      <c r="N15" s="71">
        <v>2294631.6595000001</v>
      </c>
      <c r="O15" s="71">
        <v>34181962.524700001</v>
      </c>
      <c r="P15" s="71">
        <v>5330</v>
      </c>
      <c r="Q15" s="71">
        <v>4111</v>
      </c>
      <c r="R15" s="72">
        <v>29.6521527608854</v>
      </c>
      <c r="S15" s="71">
        <v>18.112888198874298</v>
      </c>
      <c r="T15" s="71">
        <v>23.840629506202902</v>
      </c>
      <c r="U15" s="73">
        <v>-31.6224626599559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991543.16859999998</v>
      </c>
      <c r="E16" s="71">
        <v>1560084.2481</v>
      </c>
      <c r="F16" s="72">
        <v>63.557027116169102</v>
      </c>
      <c r="G16" s="71">
        <v>861500.47900000005</v>
      </c>
      <c r="H16" s="72">
        <v>15.0949062443876</v>
      </c>
      <c r="I16" s="71">
        <v>41059.395900000003</v>
      </c>
      <c r="J16" s="72">
        <v>4.1409589819446202</v>
      </c>
      <c r="K16" s="71">
        <v>48631.9274</v>
      </c>
      <c r="L16" s="72">
        <v>5.6450261590626498</v>
      </c>
      <c r="M16" s="72">
        <v>-0.15571111212014199</v>
      </c>
      <c r="N16" s="71">
        <v>20030594.3488</v>
      </c>
      <c r="O16" s="71">
        <v>256235213.66600001</v>
      </c>
      <c r="P16" s="71">
        <v>60367</v>
      </c>
      <c r="Q16" s="71">
        <v>48889</v>
      </c>
      <c r="R16" s="72">
        <v>23.477673914377501</v>
      </c>
      <c r="S16" s="71">
        <v>16.425251687180101</v>
      </c>
      <c r="T16" s="71">
        <v>17.292735396510501</v>
      </c>
      <c r="U16" s="73">
        <v>-5.2814028415007499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604848.00549999997</v>
      </c>
      <c r="E17" s="71">
        <v>776219.21149999998</v>
      </c>
      <c r="F17" s="72">
        <v>77.922318404251499</v>
      </c>
      <c r="G17" s="71">
        <v>2261759.3031000001</v>
      </c>
      <c r="H17" s="72">
        <v>-73.257631584802695</v>
      </c>
      <c r="I17" s="71">
        <v>76043.862899999993</v>
      </c>
      <c r="J17" s="72">
        <v>12.5723921065323</v>
      </c>
      <c r="K17" s="71">
        <v>-75243.339900000006</v>
      </c>
      <c r="L17" s="72">
        <v>-3.3267615964647699</v>
      </c>
      <c r="M17" s="72">
        <v>-2.0106391210313599</v>
      </c>
      <c r="N17" s="71">
        <v>10193385.0809</v>
      </c>
      <c r="O17" s="71">
        <v>237152624.9603</v>
      </c>
      <c r="P17" s="71">
        <v>18734</v>
      </c>
      <c r="Q17" s="71">
        <v>13892</v>
      </c>
      <c r="R17" s="72">
        <v>34.854592571264</v>
      </c>
      <c r="S17" s="71">
        <v>32.286111108145597</v>
      </c>
      <c r="T17" s="71">
        <v>33.333334026777997</v>
      </c>
      <c r="U17" s="73">
        <v>-3.2435709433217199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3750208.7102999999</v>
      </c>
      <c r="E18" s="71">
        <v>3555227.2187000001</v>
      </c>
      <c r="F18" s="72">
        <v>105.484360903135</v>
      </c>
      <c r="G18" s="71">
        <v>1812478.3376</v>
      </c>
      <c r="H18" s="72">
        <v>106.910539701448</v>
      </c>
      <c r="I18" s="71">
        <v>406167.70890000003</v>
      </c>
      <c r="J18" s="72">
        <v>10.830536118815299</v>
      </c>
      <c r="K18" s="71">
        <v>304013.18190000003</v>
      </c>
      <c r="L18" s="72">
        <v>16.773341539770399</v>
      </c>
      <c r="M18" s="72">
        <v>0.33602005795131001</v>
      </c>
      <c r="N18" s="71">
        <v>40373596.738600001</v>
      </c>
      <c r="O18" s="71">
        <v>564538386.20819998</v>
      </c>
      <c r="P18" s="71">
        <v>129044</v>
      </c>
      <c r="Q18" s="71">
        <v>95224</v>
      </c>
      <c r="R18" s="72">
        <v>35.516256405948099</v>
      </c>
      <c r="S18" s="71">
        <v>29.061472910790101</v>
      </c>
      <c r="T18" s="71">
        <v>23.9003555752751</v>
      </c>
      <c r="U18" s="73">
        <v>17.759310931548601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489100.86859999999</v>
      </c>
      <c r="E19" s="71">
        <v>757308.74230000004</v>
      </c>
      <c r="F19" s="72">
        <v>64.584077969913096</v>
      </c>
      <c r="G19" s="71">
        <v>778669.06980000006</v>
      </c>
      <c r="H19" s="72">
        <v>-37.187582303015503</v>
      </c>
      <c r="I19" s="71">
        <v>48658.7785</v>
      </c>
      <c r="J19" s="72">
        <v>9.9486182961156207</v>
      </c>
      <c r="K19" s="71">
        <v>47982.423199999997</v>
      </c>
      <c r="L19" s="72">
        <v>6.1621072495308198</v>
      </c>
      <c r="M19" s="72">
        <v>1.4095897099253E-2</v>
      </c>
      <c r="N19" s="71">
        <v>10578438.125399999</v>
      </c>
      <c r="O19" s="71">
        <v>167779463.1286</v>
      </c>
      <c r="P19" s="71">
        <v>10688</v>
      </c>
      <c r="Q19" s="71">
        <v>10298</v>
      </c>
      <c r="R19" s="72">
        <v>3.7871431345892299</v>
      </c>
      <c r="S19" s="71">
        <v>45.761683065119797</v>
      </c>
      <c r="T19" s="71">
        <v>57.4050930957468</v>
      </c>
      <c r="U19" s="73">
        <v>-25.4435791053799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1012846.0298</v>
      </c>
      <c r="E20" s="71">
        <v>1113803.8259999999</v>
      </c>
      <c r="F20" s="72">
        <v>90.935765002480807</v>
      </c>
      <c r="G20" s="71">
        <v>1008421.1848</v>
      </c>
      <c r="H20" s="72">
        <v>0.43878937359664899</v>
      </c>
      <c r="I20" s="71">
        <v>62093.56</v>
      </c>
      <c r="J20" s="72">
        <v>6.1306021026968098</v>
      </c>
      <c r="K20" s="71">
        <v>81381.576100000006</v>
      </c>
      <c r="L20" s="72">
        <v>8.0701969897766901</v>
      </c>
      <c r="M20" s="72">
        <v>-0.23700715842980599</v>
      </c>
      <c r="N20" s="71">
        <v>21185429.931699999</v>
      </c>
      <c r="O20" s="71">
        <v>274671691.75580001</v>
      </c>
      <c r="P20" s="71">
        <v>45584</v>
      </c>
      <c r="Q20" s="71">
        <v>43375</v>
      </c>
      <c r="R20" s="72">
        <v>5.0927953890489901</v>
      </c>
      <c r="S20" s="71">
        <v>22.219331998069499</v>
      </c>
      <c r="T20" s="71">
        <v>21.2018301118156</v>
      </c>
      <c r="U20" s="73">
        <v>4.5793540793320897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387291.81929999997</v>
      </c>
      <c r="E21" s="71">
        <v>403492.91619999998</v>
      </c>
      <c r="F21" s="72">
        <v>95.9847877745716</v>
      </c>
      <c r="G21" s="71">
        <v>382925.58850000001</v>
      </c>
      <c r="H21" s="72">
        <v>1.140229572305</v>
      </c>
      <c r="I21" s="71">
        <v>51744.216399999998</v>
      </c>
      <c r="J21" s="72">
        <v>13.3605239825421</v>
      </c>
      <c r="K21" s="71">
        <v>40765.2762</v>
      </c>
      <c r="L21" s="72">
        <v>10.64574356592</v>
      </c>
      <c r="M21" s="72">
        <v>0.26932088344344401</v>
      </c>
      <c r="N21" s="71">
        <v>7713921.8892000001</v>
      </c>
      <c r="O21" s="71">
        <v>102966829.33670001</v>
      </c>
      <c r="P21" s="71">
        <v>34889</v>
      </c>
      <c r="Q21" s="71">
        <v>32191</v>
      </c>
      <c r="R21" s="72">
        <v>8.3812245658724507</v>
      </c>
      <c r="S21" s="71">
        <v>11.1006855828485</v>
      </c>
      <c r="T21" s="71">
        <v>11.384829523779899</v>
      </c>
      <c r="U21" s="73">
        <v>-2.55969722600293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1595622.5622</v>
      </c>
      <c r="E22" s="71">
        <v>1712195.1758000001</v>
      </c>
      <c r="F22" s="72">
        <v>93.191628194751004</v>
      </c>
      <c r="G22" s="71">
        <v>1237043.2944</v>
      </c>
      <c r="H22" s="72">
        <v>28.986800172901098</v>
      </c>
      <c r="I22" s="71">
        <v>189115.23300000001</v>
      </c>
      <c r="J22" s="72">
        <v>11.8521282839755</v>
      </c>
      <c r="K22" s="71">
        <v>161473.65960000001</v>
      </c>
      <c r="L22" s="72">
        <v>13.0531938801963</v>
      </c>
      <c r="M22" s="72">
        <v>0.17118317296129401</v>
      </c>
      <c r="N22" s="71">
        <v>29504819.290899999</v>
      </c>
      <c r="O22" s="71">
        <v>341778384.71390003</v>
      </c>
      <c r="P22" s="71">
        <v>97742</v>
      </c>
      <c r="Q22" s="71">
        <v>84269</v>
      </c>
      <c r="R22" s="72">
        <v>15.9880857729414</v>
      </c>
      <c r="S22" s="71">
        <v>16.324840520963399</v>
      </c>
      <c r="T22" s="71">
        <v>16.176825804269701</v>
      </c>
      <c r="U22" s="73">
        <v>0.90668399794548105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3207024.5748999999</v>
      </c>
      <c r="E23" s="71">
        <v>3891678.0521999998</v>
      </c>
      <c r="F23" s="72">
        <v>82.407242631158596</v>
      </c>
      <c r="G23" s="71">
        <v>2731182.5389999999</v>
      </c>
      <c r="H23" s="72">
        <v>17.422564369286999</v>
      </c>
      <c r="I23" s="71">
        <v>354284.84669999999</v>
      </c>
      <c r="J23" s="72">
        <v>11.047150978287901</v>
      </c>
      <c r="K23" s="71">
        <v>242884</v>
      </c>
      <c r="L23" s="72">
        <v>8.8929976862304496</v>
      </c>
      <c r="M23" s="72">
        <v>0.45865864651438498</v>
      </c>
      <c r="N23" s="71">
        <v>61236070.608900003</v>
      </c>
      <c r="O23" s="71">
        <v>728292264.51740003</v>
      </c>
      <c r="P23" s="71">
        <v>99891</v>
      </c>
      <c r="Q23" s="71">
        <v>88237</v>
      </c>
      <c r="R23" s="72">
        <v>13.2076113195145</v>
      </c>
      <c r="S23" s="71">
        <v>32.105240461102603</v>
      </c>
      <c r="T23" s="71">
        <v>32.501781506624198</v>
      </c>
      <c r="U23" s="73">
        <v>-1.2351287198799701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312034.73200000002</v>
      </c>
      <c r="E24" s="71">
        <v>402417.65159999998</v>
      </c>
      <c r="F24" s="72">
        <v>77.540021109749901</v>
      </c>
      <c r="G24" s="71">
        <v>276691.8982</v>
      </c>
      <c r="H24" s="72">
        <v>12.7733533326853</v>
      </c>
      <c r="I24" s="71">
        <v>55811.853499999997</v>
      </c>
      <c r="J24" s="72">
        <v>17.8864234575015</v>
      </c>
      <c r="K24" s="71">
        <v>51725.680999999997</v>
      </c>
      <c r="L24" s="72">
        <v>18.694324386257001</v>
      </c>
      <c r="M24" s="72">
        <v>7.8996978309477994E-2</v>
      </c>
      <c r="N24" s="71">
        <v>5954998.4778000005</v>
      </c>
      <c r="O24" s="71">
        <v>68888243.029899999</v>
      </c>
      <c r="P24" s="71">
        <v>30483</v>
      </c>
      <c r="Q24" s="71">
        <v>29066</v>
      </c>
      <c r="R24" s="72">
        <v>4.8751118144911603</v>
      </c>
      <c r="S24" s="71">
        <v>10.236352458747501</v>
      </c>
      <c r="T24" s="71">
        <v>9.7759051262643606</v>
      </c>
      <c r="U24" s="73">
        <v>4.4981582486411602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309090.90220000001</v>
      </c>
      <c r="E25" s="71">
        <v>383595.90090000001</v>
      </c>
      <c r="F25" s="72">
        <v>80.577217189966106</v>
      </c>
      <c r="G25" s="71">
        <v>243986.6403</v>
      </c>
      <c r="H25" s="72">
        <v>26.6835355493028</v>
      </c>
      <c r="I25" s="71">
        <v>23468.136500000001</v>
      </c>
      <c r="J25" s="72">
        <v>7.5926325663298702</v>
      </c>
      <c r="K25" s="71">
        <v>25664.9755</v>
      </c>
      <c r="L25" s="72">
        <v>10.519008527861599</v>
      </c>
      <c r="M25" s="72">
        <v>-8.5596769807942993E-2</v>
      </c>
      <c r="N25" s="71">
        <v>5905680.3455999997</v>
      </c>
      <c r="O25" s="71">
        <v>75768145.449300006</v>
      </c>
      <c r="P25" s="71">
        <v>22807</v>
      </c>
      <c r="Q25" s="71">
        <v>20394</v>
      </c>
      <c r="R25" s="72">
        <v>11.8319113464745</v>
      </c>
      <c r="S25" s="71">
        <v>13.5524576752751</v>
      </c>
      <c r="T25" s="71">
        <v>12.928086358732999</v>
      </c>
      <c r="U25" s="73">
        <v>4.60707077271503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533788.88520000002</v>
      </c>
      <c r="E26" s="71">
        <v>853168.45830000006</v>
      </c>
      <c r="F26" s="72">
        <v>62.565473442796197</v>
      </c>
      <c r="G26" s="71">
        <v>470440.62089999998</v>
      </c>
      <c r="H26" s="72">
        <v>13.465730101879499</v>
      </c>
      <c r="I26" s="71">
        <v>103516.63340000001</v>
      </c>
      <c r="J26" s="72">
        <v>19.392804209704401</v>
      </c>
      <c r="K26" s="71">
        <v>100012.43580000001</v>
      </c>
      <c r="L26" s="72">
        <v>21.259311240739802</v>
      </c>
      <c r="M26" s="72">
        <v>3.5037618791801999E-2</v>
      </c>
      <c r="N26" s="71">
        <v>12944701.187200001</v>
      </c>
      <c r="O26" s="71">
        <v>162374810.6487</v>
      </c>
      <c r="P26" s="71">
        <v>38785</v>
      </c>
      <c r="Q26" s="71">
        <v>37735</v>
      </c>
      <c r="R26" s="72">
        <v>2.7825626076586798</v>
      </c>
      <c r="S26" s="71">
        <v>13.762766151862801</v>
      </c>
      <c r="T26" s="71">
        <v>13.236525946733799</v>
      </c>
      <c r="U26" s="73">
        <v>3.8236514325850499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344386.22600000002</v>
      </c>
      <c r="E27" s="71">
        <v>355629.15909999999</v>
      </c>
      <c r="F27" s="72">
        <v>96.838579511181607</v>
      </c>
      <c r="G27" s="71">
        <v>323035.38549999997</v>
      </c>
      <c r="H27" s="72">
        <v>6.6094432555593698</v>
      </c>
      <c r="I27" s="71">
        <v>95632.3367</v>
      </c>
      <c r="J27" s="72">
        <v>27.7689203226148</v>
      </c>
      <c r="K27" s="71">
        <v>110570.2583</v>
      </c>
      <c r="L27" s="72">
        <v>34.228528286106297</v>
      </c>
      <c r="M27" s="72">
        <v>-0.13509891203718</v>
      </c>
      <c r="N27" s="71">
        <v>5297196.9934</v>
      </c>
      <c r="O27" s="71">
        <v>61117115.555600002</v>
      </c>
      <c r="P27" s="71">
        <v>41591</v>
      </c>
      <c r="Q27" s="71">
        <v>37645</v>
      </c>
      <c r="R27" s="72">
        <v>10.4821357417984</v>
      </c>
      <c r="S27" s="71">
        <v>8.28030646053233</v>
      </c>
      <c r="T27" s="71">
        <v>7.8532965971576596</v>
      </c>
      <c r="U27" s="73">
        <v>5.1569330846628798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941927.92200000002</v>
      </c>
      <c r="E28" s="71">
        <v>1109554.9102</v>
      </c>
      <c r="F28" s="72">
        <v>84.892411663539505</v>
      </c>
      <c r="G28" s="71">
        <v>965001.25859999994</v>
      </c>
      <c r="H28" s="72">
        <v>-2.3910162183077599</v>
      </c>
      <c r="I28" s="71">
        <v>61186.143799999998</v>
      </c>
      <c r="J28" s="72">
        <v>6.4958413877447398</v>
      </c>
      <c r="K28" s="71">
        <v>43704.333400000003</v>
      </c>
      <c r="L28" s="72">
        <v>4.5289405594563901</v>
      </c>
      <c r="M28" s="72">
        <v>0.40000176275426202</v>
      </c>
      <c r="N28" s="71">
        <v>19837602.6193</v>
      </c>
      <c r="O28" s="71">
        <v>217904549.81740001</v>
      </c>
      <c r="P28" s="71">
        <v>43917</v>
      </c>
      <c r="Q28" s="71">
        <v>44228</v>
      </c>
      <c r="R28" s="72">
        <v>-0.70317445961833902</v>
      </c>
      <c r="S28" s="71">
        <v>21.447911332741299</v>
      </c>
      <c r="T28" s="71">
        <v>20.7345391652347</v>
      </c>
      <c r="U28" s="73">
        <v>3.3260682424475401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700515.08499999996</v>
      </c>
      <c r="E29" s="71">
        <v>799565.44830000005</v>
      </c>
      <c r="F29" s="72">
        <v>87.611975541139699</v>
      </c>
      <c r="G29" s="71">
        <v>720109.49049999996</v>
      </c>
      <c r="H29" s="72">
        <v>-2.7210314207072499</v>
      </c>
      <c r="I29" s="71">
        <v>116519.4397</v>
      </c>
      <c r="J29" s="72">
        <v>16.633394796915798</v>
      </c>
      <c r="K29" s="71">
        <v>110930.7052</v>
      </c>
      <c r="L29" s="72">
        <v>15.4046997940517</v>
      </c>
      <c r="M29" s="72">
        <v>5.0380410815237003E-2</v>
      </c>
      <c r="N29" s="71">
        <v>13491818.7345</v>
      </c>
      <c r="O29" s="71">
        <v>161333352.47530001</v>
      </c>
      <c r="P29" s="71">
        <v>100545</v>
      </c>
      <c r="Q29" s="71">
        <v>98887</v>
      </c>
      <c r="R29" s="72">
        <v>1.67666123959671</v>
      </c>
      <c r="S29" s="71">
        <v>6.9671797205231503</v>
      </c>
      <c r="T29" s="71">
        <v>6.8014860426547497</v>
      </c>
      <c r="U29" s="73">
        <v>2.3782030106144698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1395188.4617999999</v>
      </c>
      <c r="E30" s="71">
        <v>1812289.1969999999</v>
      </c>
      <c r="F30" s="72">
        <v>76.984868866930597</v>
      </c>
      <c r="G30" s="71">
        <v>1088327.3219999999</v>
      </c>
      <c r="H30" s="72">
        <v>28.195666285036999</v>
      </c>
      <c r="I30" s="71">
        <v>152525.0778</v>
      </c>
      <c r="J30" s="72">
        <v>10.9322204115149</v>
      </c>
      <c r="K30" s="71">
        <v>137498.35740000001</v>
      </c>
      <c r="L30" s="72">
        <v>12.6339157917419</v>
      </c>
      <c r="M30" s="72">
        <v>0.10928654482966201</v>
      </c>
      <c r="N30" s="71">
        <v>26236221.1708</v>
      </c>
      <c r="O30" s="71">
        <v>300110601.62910002</v>
      </c>
      <c r="P30" s="71">
        <v>87958</v>
      </c>
      <c r="Q30" s="71">
        <v>69662</v>
      </c>
      <c r="R30" s="72">
        <v>26.2639602652809</v>
      </c>
      <c r="S30" s="71">
        <v>15.8619848313968</v>
      </c>
      <c r="T30" s="71">
        <v>14.796532494042699</v>
      </c>
      <c r="U30" s="73">
        <v>6.7170177545826997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1278865.9365000001</v>
      </c>
      <c r="E31" s="71">
        <v>960702.73289999994</v>
      </c>
      <c r="F31" s="72">
        <v>133.11775773132101</v>
      </c>
      <c r="G31" s="71">
        <v>785430.19649999996</v>
      </c>
      <c r="H31" s="72">
        <v>62.8236273826531</v>
      </c>
      <c r="I31" s="71">
        <v>26086.799599999998</v>
      </c>
      <c r="J31" s="72">
        <v>2.03983848935678</v>
      </c>
      <c r="K31" s="71">
        <v>31174.046200000001</v>
      </c>
      <c r="L31" s="72">
        <v>3.9690409585621298</v>
      </c>
      <c r="M31" s="72">
        <v>-0.16318852443350801</v>
      </c>
      <c r="N31" s="71">
        <v>20171812.5451</v>
      </c>
      <c r="O31" s="71">
        <v>282190594.33160001</v>
      </c>
      <c r="P31" s="71">
        <v>38638</v>
      </c>
      <c r="Q31" s="71">
        <v>31701</v>
      </c>
      <c r="R31" s="72">
        <v>21.8825904545598</v>
      </c>
      <c r="S31" s="71">
        <v>33.098657707438299</v>
      </c>
      <c r="T31" s="71">
        <v>24.376550323333699</v>
      </c>
      <c r="U31" s="73">
        <v>26.351846232557399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134910.47459999999</v>
      </c>
      <c r="E32" s="71">
        <v>170369.8388</v>
      </c>
      <c r="F32" s="72">
        <v>79.186829987186698</v>
      </c>
      <c r="G32" s="71">
        <v>129633.3875</v>
      </c>
      <c r="H32" s="72">
        <v>4.0707777539177803</v>
      </c>
      <c r="I32" s="71">
        <v>34560.429499999998</v>
      </c>
      <c r="J32" s="72">
        <v>25.617306293280201</v>
      </c>
      <c r="K32" s="71">
        <v>36611.291100000002</v>
      </c>
      <c r="L32" s="72">
        <v>28.2421772708825</v>
      </c>
      <c r="M32" s="72">
        <v>-5.6017188642658998E-2</v>
      </c>
      <c r="N32" s="71">
        <v>2457782.5959000001</v>
      </c>
      <c r="O32" s="71">
        <v>30880589.1928</v>
      </c>
      <c r="P32" s="71">
        <v>28722</v>
      </c>
      <c r="Q32" s="71">
        <v>25078</v>
      </c>
      <c r="R32" s="72">
        <v>14.530664327298799</v>
      </c>
      <c r="S32" s="71">
        <v>4.6971128264048501</v>
      </c>
      <c r="T32" s="71">
        <v>4.9106726971847801</v>
      </c>
      <c r="U32" s="73">
        <v>-4.5466199913148397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1">
        <v>2.2124000000000001</v>
      </c>
      <c r="E33" s="74"/>
      <c r="F33" s="74"/>
      <c r="G33" s="74"/>
      <c r="H33" s="74"/>
      <c r="I33" s="71">
        <v>0</v>
      </c>
      <c r="J33" s="72">
        <v>0</v>
      </c>
      <c r="K33" s="74"/>
      <c r="L33" s="74"/>
      <c r="M33" s="74"/>
      <c r="N33" s="71">
        <v>12.743399999999999</v>
      </c>
      <c r="O33" s="71">
        <v>185.7388</v>
      </c>
      <c r="P33" s="71">
        <v>1</v>
      </c>
      <c r="Q33" s="74"/>
      <c r="R33" s="74"/>
      <c r="S33" s="71">
        <v>2.2124000000000001</v>
      </c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227234.52100000001</v>
      </c>
      <c r="E35" s="71">
        <v>206111.5864</v>
      </c>
      <c r="F35" s="72">
        <v>110.248300432275</v>
      </c>
      <c r="G35" s="71">
        <v>151322.7383</v>
      </c>
      <c r="H35" s="72">
        <v>50.165483094486099</v>
      </c>
      <c r="I35" s="71">
        <v>30276.9251</v>
      </c>
      <c r="J35" s="72">
        <v>13.324086924275001</v>
      </c>
      <c r="K35" s="71">
        <v>24561.726699999999</v>
      </c>
      <c r="L35" s="72">
        <v>16.231352258049899</v>
      </c>
      <c r="M35" s="72">
        <v>0.23268715875745</v>
      </c>
      <c r="N35" s="71">
        <v>3852446.7576000001</v>
      </c>
      <c r="O35" s="71">
        <v>44217719.385399997</v>
      </c>
      <c r="P35" s="71">
        <v>16333</v>
      </c>
      <c r="Q35" s="71">
        <v>12014</v>
      </c>
      <c r="R35" s="72">
        <v>35.9497253204595</v>
      </c>
      <c r="S35" s="71">
        <v>13.9126015428886</v>
      </c>
      <c r="T35" s="71">
        <v>14.233636865323801</v>
      </c>
      <c r="U35" s="73">
        <v>-2.3075146761409102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186384.7</v>
      </c>
      <c r="E36" s="74"/>
      <c r="F36" s="74"/>
      <c r="G36" s="74"/>
      <c r="H36" s="74"/>
      <c r="I36" s="71">
        <v>-5475.39</v>
      </c>
      <c r="J36" s="72">
        <v>-2.9376821166115001</v>
      </c>
      <c r="K36" s="74"/>
      <c r="L36" s="74"/>
      <c r="M36" s="74"/>
      <c r="N36" s="71">
        <v>1574892.65</v>
      </c>
      <c r="O36" s="71">
        <v>15268612.289999999</v>
      </c>
      <c r="P36" s="71">
        <v>107</v>
      </c>
      <c r="Q36" s="71">
        <v>79</v>
      </c>
      <c r="R36" s="72">
        <v>35.443037974683499</v>
      </c>
      <c r="S36" s="71">
        <v>1741.91308411215</v>
      </c>
      <c r="T36" s="71">
        <v>902.48886075949395</v>
      </c>
      <c r="U36" s="73">
        <v>48.189788055958601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168654.02</v>
      </c>
      <c r="E37" s="71">
        <v>212367.5209</v>
      </c>
      <c r="F37" s="72">
        <v>79.416108115428898</v>
      </c>
      <c r="G37" s="71">
        <v>210095.82</v>
      </c>
      <c r="H37" s="72">
        <v>-19.7251901537118</v>
      </c>
      <c r="I37" s="71">
        <v>-20881.96</v>
      </c>
      <c r="J37" s="72">
        <v>-12.3815370662377</v>
      </c>
      <c r="K37" s="71">
        <v>-22725.15</v>
      </c>
      <c r="L37" s="72">
        <v>-10.8165645561154</v>
      </c>
      <c r="M37" s="72">
        <v>-8.1107935481173996E-2</v>
      </c>
      <c r="N37" s="71">
        <v>5332186.4800000004</v>
      </c>
      <c r="O37" s="71">
        <v>109933399.98</v>
      </c>
      <c r="P37" s="71">
        <v>69</v>
      </c>
      <c r="Q37" s="71">
        <v>54</v>
      </c>
      <c r="R37" s="72">
        <v>27.7777777777778</v>
      </c>
      <c r="S37" s="71">
        <v>2444.2611594202899</v>
      </c>
      <c r="T37" s="71">
        <v>2358.6427777777799</v>
      </c>
      <c r="U37" s="73">
        <v>3.5028328013369299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42830.78</v>
      </c>
      <c r="E38" s="71">
        <v>170090.9406</v>
      </c>
      <c r="F38" s="72">
        <v>25.1811059712606</v>
      </c>
      <c r="G38" s="71">
        <v>62511.96</v>
      </c>
      <c r="H38" s="72">
        <v>-31.483863247928898</v>
      </c>
      <c r="I38" s="71">
        <v>-795.73</v>
      </c>
      <c r="J38" s="72">
        <v>-1.8578461564323601</v>
      </c>
      <c r="K38" s="71">
        <v>-2349.5700000000002</v>
      </c>
      <c r="L38" s="72">
        <v>-3.7585927556902701</v>
      </c>
      <c r="M38" s="72">
        <v>-0.66132951986959299</v>
      </c>
      <c r="N38" s="71">
        <v>5040157.8499999996</v>
      </c>
      <c r="O38" s="71">
        <v>115336900.93000001</v>
      </c>
      <c r="P38" s="71">
        <v>15</v>
      </c>
      <c r="Q38" s="71">
        <v>17</v>
      </c>
      <c r="R38" s="72">
        <v>-11.764705882352899</v>
      </c>
      <c r="S38" s="71">
        <v>2855.38533333333</v>
      </c>
      <c r="T38" s="71">
        <v>1517.2470588235301</v>
      </c>
      <c r="U38" s="73">
        <v>46.863667011544202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109949.78</v>
      </c>
      <c r="E39" s="71">
        <v>122944.8564</v>
      </c>
      <c r="F39" s="72">
        <v>89.430158543826593</v>
      </c>
      <c r="G39" s="71">
        <v>105077.04</v>
      </c>
      <c r="H39" s="72">
        <v>4.6373023069549602</v>
      </c>
      <c r="I39" s="71">
        <v>-22745.24</v>
      </c>
      <c r="J39" s="72">
        <v>-20.6869354354324</v>
      </c>
      <c r="K39" s="71">
        <v>-24309.48</v>
      </c>
      <c r="L39" s="72">
        <v>-23.1349112993666</v>
      </c>
      <c r="M39" s="72">
        <v>-6.4346913220686003E-2</v>
      </c>
      <c r="N39" s="71">
        <v>4702826.18</v>
      </c>
      <c r="O39" s="71">
        <v>76378031.5</v>
      </c>
      <c r="P39" s="71">
        <v>79</v>
      </c>
      <c r="Q39" s="71">
        <v>53</v>
      </c>
      <c r="R39" s="72">
        <v>49.056603773584897</v>
      </c>
      <c r="S39" s="71">
        <v>1391.7693670886099</v>
      </c>
      <c r="T39" s="71">
        <v>1360.68528301887</v>
      </c>
      <c r="U39" s="73">
        <v>2.23342206006182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0.04</v>
      </c>
      <c r="E40" s="74"/>
      <c r="F40" s="74"/>
      <c r="G40" s="71">
        <v>1.1100000000000001</v>
      </c>
      <c r="H40" s="72">
        <v>-96.396396396396398</v>
      </c>
      <c r="I40" s="71">
        <v>0.04</v>
      </c>
      <c r="J40" s="72">
        <v>100</v>
      </c>
      <c r="K40" s="71">
        <v>0</v>
      </c>
      <c r="L40" s="72">
        <v>0</v>
      </c>
      <c r="M40" s="74"/>
      <c r="N40" s="71">
        <v>196.73</v>
      </c>
      <c r="O40" s="71">
        <v>4073.15</v>
      </c>
      <c r="P40" s="71">
        <v>1</v>
      </c>
      <c r="Q40" s="71">
        <v>11</v>
      </c>
      <c r="R40" s="72">
        <v>-90.909090909090907</v>
      </c>
      <c r="S40" s="71">
        <v>0.04</v>
      </c>
      <c r="T40" s="71">
        <v>3.75727272727273</v>
      </c>
      <c r="U40" s="73">
        <v>-9293.1818181818198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186810.26459999999</v>
      </c>
      <c r="E41" s="71">
        <v>228643.49530000001</v>
      </c>
      <c r="F41" s="72">
        <v>81.703730235093204</v>
      </c>
      <c r="G41" s="71">
        <v>282097.4376</v>
      </c>
      <c r="H41" s="72">
        <v>-33.778106533215798</v>
      </c>
      <c r="I41" s="71">
        <v>9767.1618999999992</v>
      </c>
      <c r="J41" s="72">
        <v>5.2283860958676698</v>
      </c>
      <c r="K41" s="71">
        <v>15617.3806</v>
      </c>
      <c r="L41" s="72">
        <v>5.5361653522513201</v>
      </c>
      <c r="M41" s="72">
        <v>-0.374596665717425</v>
      </c>
      <c r="N41" s="71">
        <v>2888527.8727000002</v>
      </c>
      <c r="O41" s="71">
        <v>47734323.553000003</v>
      </c>
      <c r="P41" s="71">
        <v>235</v>
      </c>
      <c r="Q41" s="71">
        <v>236</v>
      </c>
      <c r="R41" s="72">
        <v>-0.42372881355932102</v>
      </c>
      <c r="S41" s="71">
        <v>794.93729617021302</v>
      </c>
      <c r="T41" s="71">
        <v>601.35629279660998</v>
      </c>
      <c r="U41" s="73">
        <v>24.351732433013499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294428.56699999998</v>
      </c>
      <c r="E42" s="71">
        <v>712934.05610000005</v>
      </c>
      <c r="F42" s="72">
        <v>41.298148753143899</v>
      </c>
      <c r="G42" s="71">
        <v>334591.32010000001</v>
      </c>
      <c r="H42" s="72">
        <v>-12.003525102802</v>
      </c>
      <c r="I42" s="71">
        <v>19083.560399999998</v>
      </c>
      <c r="J42" s="72">
        <v>6.4815587001107797</v>
      </c>
      <c r="K42" s="71">
        <v>22287.684700000002</v>
      </c>
      <c r="L42" s="72">
        <v>6.6611664323326796</v>
      </c>
      <c r="M42" s="72">
        <v>-0.14376209746003801</v>
      </c>
      <c r="N42" s="71">
        <v>7125078.5385999996</v>
      </c>
      <c r="O42" s="71">
        <v>121361627.25480001</v>
      </c>
      <c r="P42" s="71">
        <v>1637</v>
      </c>
      <c r="Q42" s="71">
        <v>1612</v>
      </c>
      <c r="R42" s="72">
        <v>1.5508684863523501</v>
      </c>
      <c r="S42" s="71">
        <v>179.858623701894</v>
      </c>
      <c r="T42" s="71">
        <v>181.08106079404499</v>
      </c>
      <c r="U42" s="73">
        <v>-0.67966554340872298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52451.29</v>
      </c>
      <c r="E43" s="71">
        <v>91380.044599999994</v>
      </c>
      <c r="F43" s="72">
        <v>57.399063690104597</v>
      </c>
      <c r="G43" s="71">
        <v>100694.95</v>
      </c>
      <c r="H43" s="72">
        <v>-47.910704558669501</v>
      </c>
      <c r="I43" s="71">
        <v>-10401.69</v>
      </c>
      <c r="J43" s="72">
        <v>-19.831142379911</v>
      </c>
      <c r="K43" s="71">
        <v>-12321.36</v>
      </c>
      <c r="L43" s="72">
        <v>-12.2363236686646</v>
      </c>
      <c r="M43" s="72">
        <v>-0.15580017140965</v>
      </c>
      <c r="N43" s="71">
        <v>2223062.64</v>
      </c>
      <c r="O43" s="71">
        <v>49154906.469999999</v>
      </c>
      <c r="P43" s="71">
        <v>36</v>
      </c>
      <c r="Q43" s="71">
        <v>45</v>
      </c>
      <c r="R43" s="72">
        <v>-20</v>
      </c>
      <c r="S43" s="71">
        <v>1456.98027777778</v>
      </c>
      <c r="T43" s="71">
        <v>1114.27244444444</v>
      </c>
      <c r="U43" s="73">
        <v>23.5217894545587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18694.89</v>
      </c>
      <c r="E44" s="71">
        <v>18594.636299999998</v>
      </c>
      <c r="F44" s="72">
        <v>100.53915386341799</v>
      </c>
      <c r="G44" s="71">
        <v>67555.63</v>
      </c>
      <c r="H44" s="72">
        <v>-72.3266735873827</v>
      </c>
      <c r="I44" s="71">
        <v>2563.4699999999998</v>
      </c>
      <c r="J44" s="72">
        <v>13.7121427299118</v>
      </c>
      <c r="K44" s="71">
        <v>6903.17</v>
      </c>
      <c r="L44" s="72">
        <v>10.2184969631695</v>
      </c>
      <c r="M44" s="72">
        <v>-0.62865321294419796</v>
      </c>
      <c r="N44" s="71">
        <v>1262028.81</v>
      </c>
      <c r="O44" s="71">
        <v>19579849.899999999</v>
      </c>
      <c r="P44" s="71">
        <v>25</v>
      </c>
      <c r="Q44" s="71">
        <v>44</v>
      </c>
      <c r="R44" s="72">
        <v>-43.181818181818201</v>
      </c>
      <c r="S44" s="71">
        <v>747.79560000000004</v>
      </c>
      <c r="T44" s="71">
        <v>853.342045454546</v>
      </c>
      <c r="U44" s="73">
        <v>-14.114344274631399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35711.281999999999</v>
      </c>
      <c r="E45" s="77"/>
      <c r="F45" s="77"/>
      <c r="G45" s="76">
        <v>60209.307200000003</v>
      </c>
      <c r="H45" s="78">
        <v>-40.688103449893198</v>
      </c>
      <c r="I45" s="76">
        <v>4647.5331999999999</v>
      </c>
      <c r="J45" s="78">
        <v>13.0141875052259</v>
      </c>
      <c r="K45" s="76">
        <v>9591.3590000000004</v>
      </c>
      <c r="L45" s="78">
        <v>15.930027176927901</v>
      </c>
      <c r="M45" s="78">
        <v>-0.51544580908711701</v>
      </c>
      <c r="N45" s="76">
        <v>444397.73489999998</v>
      </c>
      <c r="O45" s="76">
        <v>6308864.2549000001</v>
      </c>
      <c r="P45" s="76">
        <v>23</v>
      </c>
      <c r="Q45" s="76">
        <v>31</v>
      </c>
      <c r="R45" s="78">
        <v>-25.806451612903199</v>
      </c>
      <c r="S45" s="76">
        <v>1552.66443478261</v>
      </c>
      <c r="T45" s="76">
        <v>1211.22112903226</v>
      </c>
      <c r="U45" s="79">
        <v>21.990798404431601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73331</v>
      </c>
      <c r="D2" s="32">
        <v>618866.55143675196</v>
      </c>
      <c r="E2" s="32">
        <v>471131.31708205101</v>
      </c>
      <c r="F2" s="32">
        <v>147735.23435470101</v>
      </c>
      <c r="G2" s="32">
        <v>471131.31708205101</v>
      </c>
      <c r="H2" s="32">
        <v>0.23871904857633799</v>
      </c>
    </row>
    <row r="3" spans="1:8" ht="14.25" x14ac:dyDescent="0.2">
      <c r="A3" s="32">
        <v>2</v>
      </c>
      <c r="B3" s="33">
        <v>13</v>
      </c>
      <c r="C3" s="32">
        <v>16970</v>
      </c>
      <c r="D3" s="32">
        <v>153494.65769662699</v>
      </c>
      <c r="E3" s="32">
        <v>123283.142440753</v>
      </c>
      <c r="F3" s="32">
        <v>30211.515255873201</v>
      </c>
      <c r="G3" s="32">
        <v>123283.142440753</v>
      </c>
      <c r="H3" s="32">
        <v>0.19682453910275199</v>
      </c>
    </row>
    <row r="4" spans="1:8" ht="14.25" x14ac:dyDescent="0.2">
      <c r="A4" s="32">
        <v>3</v>
      </c>
      <c r="B4" s="33">
        <v>14</v>
      </c>
      <c r="C4" s="32">
        <v>137473</v>
      </c>
      <c r="D4" s="32">
        <v>204761.42045812</v>
      </c>
      <c r="E4" s="32">
        <v>154776.053845299</v>
      </c>
      <c r="F4" s="32">
        <v>49985.3666128205</v>
      </c>
      <c r="G4" s="32">
        <v>154776.053845299</v>
      </c>
      <c r="H4" s="32">
        <v>0.24411515851465801</v>
      </c>
    </row>
    <row r="5" spans="1:8" ht="14.25" x14ac:dyDescent="0.2">
      <c r="A5" s="32">
        <v>4</v>
      </c>
      <c r="B5" s="33">
        <v>15</v>
      </c>
      <c r="C5" s="32">
        <v>3300</v>
      </c>
      <c r="D5" s="32">
        <v>42611.101811965797</v>
      </c>
      <c r="E5" s="32">
        <v>33271.482517948702</v>
      </c>
      <c r="F5" s="32">
        <v>9339.6192940170895</v>
      </c>
      <c r="G5" s="32">
        <v>33271.482517948702</v>
      </c>
      <c r="H5" s="32">
        <v>0.21918276920486501</v>
      </c>
    </row>
    <row r="6" spans="1:8" ht="14.25" x14ac:dyDescent="0.2">
      <c r="A6" s="32">
        <v>5</v>
      </c>
      <c r="B6" s="33">
        <v>16</v>
      </c>
      <c r="C6" s="32">
        <v>2007</v>
      </c>
      <c r="D6" s="32">
        <v>110978.601562393</v>
      </c>
      <c r="E6" s="32">
        <v>91401.706317093995</v>
      </c>
      <c r="F6" s="32">
        <v>19576.8952452991</v>
      </c>
      <c r="G6" s="32">
        <v>91401.706317093995</v>
      </c>
      <c r="H6" s="32">
        <v>0.17640243226792501</v>
      </c>
    </row>
    <row r="7" spans="1:8" ht="14.25" x14ac:dyDescent="0.2">
      <c r="A7" s="32">
        <v>6</v>
      </c>
      <c r="B7" s="33">
        <v>17</v>
      </c>
      <c r="C7" s="32">
        <v>28337.502</v>
      </c>
      <c r="D7" s="32">
        <v>294623.12567350402</v>
      </c>
      <c r="E7" s="32">
        <v>229632.25682051299</v>
      </c>
      <c r="F7" s="32">
        <v>64990.868852991502</v>
      </c>
      <c r="G7" s="32">
        <v>229632.25682051299</v>
      </c>
      <c r="H7" s="32">
        <v>0.22058984237718399</v>
      </c>
    </row>
    <row r="8" spans="1:8" ht="14.25" x14ac:dyDescent="0.2">
      <c r="A8" s="32">
        <v>7</v>
      </c>
      <c r="B8" s="33">
        <v>18</v>
      </c>
      <c r="C8" s="32">
        <v>66307</v>
      </c>
      <c r="D8" s="32">
        <v>121739.712921368</v>
      </c>
      <c r="E8" s="32">
        <v>102959.94464615401</v>
      </c>
      <c r="F8" s="32">
        <v>18779.768275213701</v>
      </c>
      <c r="G8" s="32">
        <v>102959.94464615401</v>
      </c>
      <c r="H8" s="32">
        <v>0.15426164416326199</v>
      </c>
    </row>
    <row r="9" spans="1:8" ht="14.25" x14ac:dyDescent="0.2">
      <c r="A9" s="32">
        <v>8</v>
      </c>
      <c r="B9" s="33">
        <v>19</v>
      </c>
      <c r="C9" s="32">
        <v>13698</v>
      </c>
      <c r="D9" s="32">
        <v>96541.791826495697</v>
      </c>
      <c r="E9" s="32">
        <v>82063.062616239302</v>
      </c>
      <c r="F9" s="32">
        <v>14478.729210256401</v>
      </c>
      <c r="G9" s="32">
        <v>82063.062616239302</v>
      </c>
      <c r="H9" s="32">
        <v>0.149973694669739</v>
      </c>
    </row>
    <row r="10" spans="1:8" ht="14.25" x14ac:dyDescent="0.2">
      <c r="A10" s="32">
        <v>9</v>
      </c>
      <c r="B10" s="33">
        <v>21</v>
      </c>
      <c r="C10" s="32">
        <v>242969</v>
      </c>
      <c r="D10" s="32">
        <v>991542.56795641</v>
      </c>
      <c r="E10" s="32">
        <v>950483.77374187997</v>
      </c>
      <c r="F10" s="32">
        <v>41058.794214529902</v>
      </c>
      <c r="G10" s="32">
        <v>950483.77374187997</v>
      </c>
      <c r="H10" s="35">
        <v>4.14090080864132E-2</v>
      </c>
    </row>
    <row r="11" spans="1:8" ht="14.25" x14ac:dyDescent="0.2">
      <c r="A11" s="32">
        <v>10</v>
      </c>
      <c r="B11" s="33">
        <v>22</v>
      </c>
      <c r="C11" s="32">
        <v>49522.78</v>
      </c>
      <c r="D11" s="32">
        <v>604848.08953675197</v>
      </c>
      <c r="E11" s="32">
        <v>528804.14365811995</v>
      </c>
      <c r="F11" s="32">
        <v>76043.945878632498</v>
      </c>
      <c r="G11" s="32">
        <v>528804.14365811995</v>
      </c>
      <c r="H11" s="32">
        <v>0.12572404078662799</v>
      </c>
    </row>
    <row r="12" spans="1:8" ht="14.25" x14ac:dyDescent="0.2">
      <c r="A12" s="32">
        <v>11</v>
      </c>
      <c r="B12" s="33">
        <v>23</v>
      </c>
      <c r="C12" s="32">
        <v>329482.95899999997</v>
      </c>
      <c r="D12" s="32">
        <v>3750207.5057195802</v>
      </c>
      <c r="E12" s="32">
        <v>3344040.98579096</v>
      </c>
      <c r="F12" s="32">
        <v>406166.51992862101</v>
      </c>
      <c r="G12" s="32">
        <v>3344040.98579096</v>
      </c>
      <c r="H12" s="32">
        <v>0.10830507893474201</v>
      </c>
    </row>
    <row r="13" spans="1:8" ht="14.25" x14ac:dyDescent="0.2">
      <c r="A13" s="32">
        <v>12</v>
      </c>
      <c r="B13" s="33">
        <v>24</v>
      </c>
      <c r="C13" s="32">
        <v>30528.353999999999</v>
      </c>
      <c r="D13" s="32">
        <v>489100.93515640998</v>
      </c>
      <c r="E13" s="32">
        <v>440442.08822991501</v>
      </c>
      <c r="F13" s="32">
        <v>48658.846926495702</v>
      </c>
      <c r="G13" s="32">
        <v>440442.08822991501</v>
      </c>
      <c r="H13" s="32">
        <v>9.94863093257735E-2</v>
      </c>
    </row>
    <row r="14" spans="1:8" ht="14.25" x14ac:dyDescent="0.2">
      <c r="A14" s="32">
        <v>13</v>
      </c>
      <c r="B14" s="33">
        <v>25</v>
      </c>
      <c r="C14" s="32">
        <v>92557</v>
      </c>
      <c r="D14" s="32">
        <v>1012846.1431</v>
      </c>
      <c r="E14" s="32">
        <v>950752.46979999996</v>
      </c>
      <c r="F14" s="32">
        <v>62093.673300000002</v>
      </c>
      <c r="G14" s="32">
        <v>950752.46979999996</v>
      </c>
      <c r="H14" s="32">
        <v>6.1306126032085198E-2</v>
      </c>
    </row>
    <row r="15" spans="1:8" ht="14.25" x14ac:dyDescent="0.2">
      <c r="A15" s="32">
        <v>14</v>
      </c>
      <c r="B15" s="33">
        <v>26</v>
      </c>
      <c r="C15" s="32">
        <v>75708</v>
      </c>
      <c r="D15" s="32">
        <v>387291.273244376</v>
      </c>
      <c r="E15" s="32">
        <v>335547.60270828201</v>
      </c>
      <c r="F15" s="32">
        <v>51743.670536094098</v>
      </c>
      <c r="G15" s="32">
        <v>335547.60270828201</v>
      </c>
      <c r="H15" s="32">
        <v>0.13360401875991801</v>
      </c>
    </row>
    <row r="16" spans="1:8" ht="14.25" x14ac:dyDescent="0.2">
      <c r="A16" s="32">
        <v>15</v>
      </c>
      <c r="B16" s="33">
        <v>27</v>
      </c>
      <c r="C16" s="32">
        <v>229216.07399999999</v>
      </c>
      <c r="D16" s="32">
        <v>1595624.0421</v>
      </c>
      <c r="E16" s="32">
        <v>1406507.3263000001</v>
      </c>
      <c r="F16" s="32">
        <v>189116.71580000001</v>
      </c>
      <c r="G16" s="32">
        <v>1406507.3263000001</v>
      </c>
      <c r="H16" s="32">
        <v>0.11852210220591999</v>
      </c>
    </row>
    <row r="17" spans="1:8" ht="14.25" x14ac:dyDescent="0.2">
      <c r="A17" s="32">
        <v>16</v>
      </c>
      <c r="B17" s="33">
        <v>29</v>
      </c>
      <c r="C17" s="32">
        <v>250232</v>
      </c>
      <c r="D17" s="32">
        <v>3207026.5435307701</v>
      </c>
      <c r="E17" s="32">
        <v>2852739.7663598298</v>
      </c>
      <c r="F17" s="32">
        <v>354286.77717094001</v>
      </c>
      <c r="G17" s="32">
        <v>2852739.7663598298</v>
      </c>
      <c r="H17" s="32">
        <v>0.110472043920438</v>
      </c>
    </row>
    <row r="18" spans="1:8" ht="14.25" x14ac:dyDescent="0.2">
      <c r="A18" s="32">
        <v>17</v>
      </c>
      <c r="B18" s="33">
        <v>31</v>
      </c>
      <c r="C18" s="32">
        <v>32529.59</v>
      </c>
      <c r="D18" s="32">
        <v>312034.80659406999</v>
      </c>
      <c r="E18" s="32">
        <v>256222.87402868099</v>
      </c>
      <c r="F18" s="32">
        <v>55811.932565388597</v>
      </c>
      <c r="G18" s="32">
        <v>256222.87402868099</v>
      </c>
      <c r="H18" s="32">
        <v>0.17886444520272701</v>
      </c>
    </row>
    <row r="19" spans="1:8" ht="14.25" x14ac:dyDescent="0.2">
      <c r="A19" s="32">
        <v>18</v>
      </c>
      <c r="B19" s="33">
        <v>32</v>
      </c>
      <c r="C19" s="32">
        <v>21398.99</v>
      </c>
      <c r="D19" s="32">
        <v>309090.90818646102</v>
      </c>
      <c r="E19" s="32">
        <v>285622.75918570103</v>
      </c>
      <c r="F19" s="32">
        <v>23468.149000759498</v>
      </c>
      <c r="G19" s="32">
        <v>285622.75918570103</v>
      </c>
      <c r="H19" s="32">
        <v>7.5926364636394295E-2</v>
      </c>
    </row>
    <row r="20" spans="1:8" ht="14.25" x14ac:dyDescent="0.2">
      <c r="A20" s="32">
        <v>19</v>
      </c>
      <c r="B20" s="33">
        <v>33</v>
      </c>
      <c r="C20" s="32">
        <v>40614.963000000003</v>
      </c>
      <c r="D20" s="32">
        <v>533788.84129223204</v>
      </c>
      <c r="E20" s="32">
        <v>430272.20822697401</v>
      </c>
      <c r="F20" s="32">
        <v>103516.63306525801</v>
      </c>
      <c r="G20" s="32">
        <v>430272.20822697401</v>
      </c>
      <c r="H20" s="32">
        <v>0.19392805742184099</v>
      </c>
    </row>
    <row r="21" spans="1:8" ht="14.25" x14ac:dyDescent="0.2">
      <c r="A21" s="32">
        <v>20</v>
      </c>
      <c r="B21" s="33">
        <v>34</v>
      </c>
      <c r="C21" s="32">
        <v>66513.06</v>
      </c>
      <c r="D21" s="32">
        <v>344386.123866704</v>
      </c>
      <c r="E21" s="32">
        <v>248753.89765900801</v>
      </c>
      <c r="F21" s="32">
        <v>95632.226207696294</v>
      </c>
      <c r="G21" s="32">
        <v>248753.89765900801</v>
      </c>
      <c r="H21" s="32">
        <v>0.277688964740957</v>
      </c>
    </row>
    <row r="22" spans="1:8" ht="14.25" x14ac:dyDescent="0.2">
      <c r="A22" s="32">
        <v>21</v>
      </c>
      <c r="B22" s="33">
        <v>35</v>
      </c>
      <c r="C22" s="32">
        <v>31514.170999999998</v>
      </c>
      <c r="D22" s="32">
        <v>941927.92122654896</v>
      </c>
      <c r="E22" s="32">
        <v>880741.79000796506</v>
      </c>
      <c r="F22" s="32">
        <v>61186.131218584102</v>
      </c>
      <c r="G22" s="32">
        <v>880741.79000796506</v>
      </c>
      <c r="H22" s="32">
        <v>6.49584005736972E-2</v>
      </c>
    </row>
    <row r="23" spans="1:8" ht="14.25" x14ac:dyDescent="0.2">
      <c r="A23" s="32">
        <v>22</v>
      </c>
      <c r="B23" s="33">
        <v>36</v>
      </c>
      <c r="C23" s="32">
        <v>139464.27100000001</v>
      </c>
      <c r="D23" s="32">
        <v>700515.08571769902</v>
      </c>
      <c r="E23" s="32">
        <v>583995.65807545197</v>
      </c>
      <c r="F23" s="32">
        <v>116519.427642247</v>
      </c>
      <c r="G23" s="32">
        <v>583995.65807545197</v>
      </c>
      <c r="H23" s="32">
        <v>0.16633393058604701</v>
      </c>
    </row>
    <row r="24" spans="1:8" ht="14.25" x14ac:dyDescent="0.2">
      <c r="A24" s="32">
        <v>23</v>
      </c>
      <c r="B24" s="33">
        <v>37</v>
      </c>
      <c r="C24" s="32">
        <v>163606.84899999999</v>
      </c>
      <c r="D24" s="32">
        <v>1395188.5166345099</v>
      </c>
      <c r="E24" s="32">
        <v>1242663.3969163799</v>
      </c>
      <c r="F24" s="32">
        <v>152525.11971813301</v>
      </c>
      <c r="G24" s="32">
        <v>1242663.3969163799</v>
      </c>
      <c r="H24" s="32">
        <v>0.10932222986328401</v>
      </c>
    </row>
    <row r="25" spans="1:8" ht="14.25" x14ac:dyDescent="0.2">
      <c r="A25" s="32">
        <v>24</v>
      </c>
      <c r="B25" s="33">
        <v>38</v>
      </c>
      <c r="C25" s="32">
        <v>287124.46799999999</v>
      </c>
      <c r="D25" s="32">
        <v>1278865.8607300899</v>
      </c>
      <c r="E25" s="32">
        <v>1252779.1440955801</v>
      </c>
      <c r="F25" s="32">
        <v>26086.716634513301</v>
      </c>
      <c r="G25" s="32">
        <v>1252779.1440955801</v>
      </c>
      <c r="H25" s="32">
        <v>2.03983212278579E-2</v>
      </c>
    </row>
    <row r="26" spans="1:8" ht="14.25" x14ac:dyDescent="0.2">
      <c r="A26" s="32">
        <v>25</v>
      </c>
      <c r="B26" s="33">
        <v>39</v>
      </c>
      <c r="C26" s="32">
        <v>93922.8</v>
      </c>
      <c r="D26" s="32">
        <v>134910.469393851</v>
      </c>
      <c r="E26" s="32">
        <v>100350.056217875</v>
      </c>
      <c r="F26" s="32">
        <v>34560.413175975998</v>
      </c>
      <c r="G26" s="32">
        <v>100350.056217875</v>
      </c>
      <c r="H26" s="32">
        <v>0.25617295181949301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2.2124000000000001</v>
      </c>
      <c r="E27" s="32">
        <v>2.2124000000000001</v>
      </c>
      <c r="F27" s="32">
        <v>0</v>
      </c>
      <c r="G27" s="32">
        <v>2.2124000000000001</v>
      </c>
      <c r="H27" s="32">
        <v>0</v>
      </c>
    </row>
    <row r="28" spans="1:8" ht="14.25" x14ac:dyDescent="0.2">
      <c r="A28" s="32">
        <v>27</v>
      </c>
      <c r="B28" s="33">
        <v>42</v>
      </c>
      <c r="C28" s="32">
        <v>12063.13</v>
      </c>
      <c r="D28" s="32">
        <v>227234.5191</v>
      </c>
      <c r="E28" s="32">
        <v>196957.5845</v>
      </c>
      <c r="F28" s="32">
        <v>30276.934600000001</v>
      </c>
      <c r="G28" s="32">
        <v>196957.5845</v>
      </c>
      <c r="H28" s="32">
        <v>0.13324091216386</v>
      </c>
    </row>
    <row r="29" spans="1:8" ht="14.25" x14ac:dyDescent="0.2">
      <c r="A29" s="32">
        <v>28</v>
      </c>
      <c r="B29" s="33">
        <v>75</v>
      </c>
      <c r="C29" s="32">
        <v>246</v>
      </c>
      <c r="D29" s="32">
        <v>186810.264957265</v>
      </c>
      <c r="E29" s="32">
        <v>177043.102393162</v>
      </c>
      <c r="F29" s="32">
        <v>9767.1625641025603</v>
      </c>
      <c r="G29" s="32">
        <v>177043.102393162</v>
      </c>
      <c r="H29" s="32">
        <v>5.2283864413644097E-2</v>
      </c>
    </row>
    <row r="30" spans="1:8" ht="14.25" x14ac:dyDescent="0.2">
      <c r="A30" s="32">
        <v>29</v>
      </c>
      <c r="B30" s="33">
        <v>76</v>
      </c>
      <c r="C30" s="32">
        <v>1750</v>
      </c>
      <c r="D30" s="32">
        <v>294428.56069658097</v>
      </c>
      <c r="E30" s="32">
        <v>275345.00662991498</v>
      </c>
      <c r="F30" s="32">
        <v>19083.5540666667</v>
      </c>
      <c r="G30" s="32">
        <v>275345.00662991498</v>
      </c>
      <c r="H30" s="32">
        <v>6.4815566878149905E-2</v>
      </c>
    </row>
    <row r="31" spans="1:8" ht="14.25" x14ac:dyDescent="0.2">
      <c r="A31" s="32">
        <v>30</v>
      </c>
      <c r="B31" s="33">
        <v>99</v>
      </c>
      <c r="C31" s="32">
        <v>23</v>
      </c>
      <c r="D31" s="32">
        <v>35711.282051282098</v>
      </c>
      <c r="E31" s="32">
        <v>31063.7487179487</v>
      </c>
      <c r="F31" s="32">
        <v>4647.5333333333301</v>
      </c>
      <c r="G31" s="32">
        <v>31063.7487179487</v>
      </c>
      <c r="H31" s="32">
        <v>0.13014187859902099</v>
      </c>
    </row>
    <row r="32" spans="1:8" ht="14.25" x14ac:dyDescent="0.2">
      <c r="A32" s="32"/>
      <c r="B32" s="36">
        <v>70</v>
      </c>
      <c r="C32" s="37">
        <v>103</v>
      </c>
      <c r="D32" s="37">
        <v>186384.7</v>
      </c>
      <c r="E32" s="37">
        <v>191860.09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67</v>
      </c>
      <c r="D33" s="37">
        <v>168654.02</v>
      </c>
      <c r="E33" s="37">
        <v>189535.98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15</v>
      </c>
      <c r="D34" s="37">
        <v>42830.78</v>
      </c>
      <c r="E34" s="37">
        <v>43626.51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77</v>
      </c>
      <c r="D35" s="37">
        <v>109949.78</v>
      </c>
      <c r="E35" s="37">
        <v>132695.01999999999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1</v>
      </c>
      <c r="D36" s="37">
        <v>0.04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32</v>
      </c>
      <c r="D37" s="37">
        <v>52451.29</v>
      </c>
      <c r="E37" s="37">
        <v>62852.98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21</v>
      </c>
      <c r="D38" s="37">
        <v>18694.89</v>
      </c>
      <c r="E38" s="37">
        <v>16131.42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2015-08-20T23:27:01Z</dcterms:modified>
</cp:coreProperties>
</file>