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<sst xmlns="http://schemas.openxmlformats.org/spreadsheetml/2006/main" count="117" uniqueCount="75">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</sst>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26" sqref="C26:D26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1" t="s">
        <v>4</v>
      </c>
      <c r="D2" s="4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18003428.069600005</v>
      </c>
      <c r="F3" s="25">
        <f>RA!I7</f>
        <v>1903052.5445999999</v>
      </c>
      <c r="G3" s="16">
        <f>SUM(G4:G40)</f>
        <v>16100375.524999999</v>
      </c>
      <c r="H3" s="27">
        <f>RA!J7</f>
        <v>10.5705010026031</v>
      </c>
      <c r="I3" s="20">
        <f>SUM(I4:I40)</f>
        <v>18003433.157723702</v>
      </c>
      <c r="J3" s="21">
        <f>SUM(J4:J40)</f>
        <v>16100375.475518065</v>
      </c>
      <c r="K3" s="22">
        <f>E3-I3</f>
        <v>-5.0881236977875233</v>
      </c>
      <c r="L3" s="22">
        <f>G3-J3</f>
        <v>4.9481933936476707E-2</v>
      </c>
    </row>
    <row r="4" spans="1:13" x14ac:dyDescent="0.15">
      <c r="A4" s="44">
        <f>RA!A8</f>
        <v>42237</v>
      </c>
      <c r="B4" s="12">
        <v>12</v>
      </c>
      <c r="C4" s="42" t="s">
        <v>6</v>
      </c>
      <c r="D4" s="42"/>
      <c r="E4" s="15">
        <f>VLOOKUP(C4,RA!B8:D36,3,0)</f>
        <v>676268.95609999995</v>
      </c>
      <c r="F4" s="25">
        <f>VLOOKUP(C4,RA!B8:I39,8,0)</f>
        <v>132586.9883</v>
      </c>
      <c r="G4" s="16">
        <f t="shared" ref="G4:G40" si="0">E4-F4</f>
        <v>543681.96779999998</v>
      </c>
      <c r="H4" s="27">
        <f>RA!J8</f>
        <v>19.6056594205685</v>
      </c>
      <c r="I4" s="20">
        <f>VLOOKUP(B4,RMS!B:D,3,FALSE)</f>
        <v>676269.78996495705</v>
      </c>
      <c r="J4" s="21">
        <f>VLOOKUP(B4,RMS!B:E,4,FALSE)</f>
        <v>543681.97970769205</v>
      </c>
      <c r="K4" s="22">
        <f t="shared" ref="K4:K40" si="1">E4-I4</f>
        <v>-0.8338649570941925</v>
      </c>
      <c r="L4" s="22">
        <f t="shared" ref="L4:L40" si="2">G4-J4</f>
        <v>-1.1907692067325115E-2</v>
      </c>
    </row>
    <row r="5" spans="1:13" x14ac:dyDescent="0.15">
      <c r="A5" s="44"/>
      <c r="B5" s="12">
        <v>13</v>
      </c>
      <c r="C5" s="42" t="s">
        <v>7</v>
      </c>
      <c r="D5" s="42"/>
      <c r="E5" s="15">
        <f>VLOOKUP(C5,RA!B8:D37,3,0)</f>
        <v>134940.1287</v>
      </c>
      <c r="F5" s="25">
        <f>VLOOKUP(C5,RA!B9:I40,8,0)</f>
        <v>26863.633900000001</v>
      </c>
      <c r="G5" s="16">
        <f t="shared" si="0"/>
        <v>108076.4948</v>
      </c>
      <c r="H5" s="27">
        <f>RA!J9</f>
        <v>19.907817013961399</v>
      </c>
      <c r="I5" s="20">
        <f>VLOOKUP(B5,RMS!B:D,3,FALSE)</f>
        <v>134940.24772979401</v>
      </c>
      <c r="J5" s="21">
        <f>VLOOKUP(B5,RMS!B:E,4,FALSE)</f>
        <v>108076.48985307501</v>
      </c>
      <c r="K5" s="22">
        <f t="shared" si="1"/>
        <v>-0.11902979400474578</v>
      </c>
      <c r="L5" s="22">
        <f t="shared" si="2"/>
        <v>4.9469249934190884E-3</v>
      </c>
      <c r="M5" s="34"/>
    </row>
    <row r="6" spans="1:13" x14ac:dyDescent="0.15">
      <c r="A6" s="44"/>
      <c r="B6" s="12">
        <v>14</v>
      </c>
      <c r="C6" s="42" t="s">
        <v>8</v>
      </c>
      <c r="D6" s="42"/>
      <c r="E6" s="15">
        <f>VLOOKUP(C6,RA!B10:D38,3,0)</f>
        <v>162045.6293</v>
      </c>
      <c r="F6" s="25">
        <f>VLOOKUP(C6,RA!B10:I41,8,0)</f>
        <v>40339.906600000002</v>
      </c>
      <c r="G6" s="16">
        <f t="shared" si="0"/>
        <v>121705.7227</v>
      </c>
      <c r="H6" s="27">
        <f>RA!J10</f>
        <v>24.894165164626301</v>
      </c>
      <c r="I6" s="20">
        <f>VLOOKUP(B6,RMS!B:D,3,FALSE)</f>
        <v>162047.81341453001</v>
      </c>
      <c r="J6" s="21">
        <f>VLOOKUP(B6,RMS!B:E,4,FALSE)</f>
        <v>121705.722920513</v>
      </c>
      <c r="K6" s="22">
        <f>E6-I6</f>
        <v>-2.1841145300131757</v>
      </c>
      <c r="L6" s="22">
        <f t="shared" si="2"/>
        <v>-2.2051300038583577E-4</v>
      </c>
      <c r="M6" s="34"/>
    </row>
    <row r="7" spans="1:13" x14ac:dyDescent="0.15">
      <c r="A7" s="44"/>
      <c r="B7" s="12">
        <v>15</v>
      </c>
      <c r="C7" s="42" t="s">
        <v>9</v>
      </c>
      <c r="D7" s="42"/>
      <c r="E7" s="15">
        <f>VLOOKUP(C7,RA!B10:D39,3,0)</f>
        <v>40891.183700000001</v>
      </c>
      <c r="F7" s="25">
        <f>VLOOKUP(C7,RA!B11:I42,8,0)</f>
        <v>9219.6960999999992</v>
      </c>
      <c r="G7" s="16">
        <f t="shared" si="0"/>
        <v>31671.4876</v>
      </c>
      <c r="H7" s="27">
        <f>RA!J11</f>
        <v>22.5469044076609</v>
      </c>
      <c r="I7" s="20">
        <f>VLOOKUP(B7,RMS!B:D,3,FALSE)</f>
        <v>40891.223297435899</v>
      </c>
      <c r="J7" s="21">
        <f>VLOOKUP(B7,RMS!B:E,4,FALSE)</f>
        <v>31671.4874384615</v>
      </c>
      <c r="K7" s="22">
        <f t="shared" si="1"/>
        <v>-3.9597435898031108E-2</v>
      </c>
      <c r="L7" s="22">
        <f t="shared" si="2"/>
        <v>1.6153850083355792E-4</v>
      </c>
      <c r="M7" s="34"/>
    </row>
    <row r="8" spans="1:13" x14ac:dyDescent="0.15">
      <c r="A8" s="44"/>
      <c r="B8" s="12">
        <v>16</v>
      </c>
      <c r="C8" s="42" t="s">
        <v>10</v>
      </c>
      <c r="D8" s="42"/>
      <c r="E8" s="15">
        <f>VLOOKUP(C8,RA!B12:D39,3,0)</f>
        <v>194989.65520000001</v>
      </c>
      <c r="F8" s="25">
        <f>VLOOKUP(C8,RA!B12:I43,8,0)</f>
        <v>-9056.9817999999996</v>
      </c>
      <c r="G8" s="16">
        <f t="shared" si="0"/>
        <v>204046.63700000002</v>
      </c>
      <c r="H8" s="27">
        <f>RA!J12</f>
        <v>-4.6448524618961402</v>
      </c>
      <c r="I8" s="20">
        <f>VLOOKUP(B8,RMS!B:D,3,FALSE)</f>
        <v>194989.66517863201</v>
      </c>
      <c r="J8" s="21">
        <f>VLOOKUP(B8,RMS!B:E,4,FALSE)</f>
        <v>204046.63476410299</v>
      </c>
      <c r="K8" s="22">
        <f t="shared" si="1"/>
        <v>-9.9786320060957223E-3</v>
      </c>
      <c r="L8" s="22">
        <f t="shared" si="2"/>
        <v>2.2358970309142023E-3</v>
      </c>
      <c r="M8" s="34"/>
    </row>
    <row r="9" spans="1:13" x14ac:dyDescent="0.15">
      <c r="A9" s="44"/>
      <c r="B9" s="12">
        <v>17</v>
      </c>
      <c r="C9" s="42" t="s">
        <v>11</v>
      </c>
      <c r="D9" s="42"/>
      <c r="E9" s="15">
        <f>VLOOKUP(C9,RA!B12:D40,3,0)</f>
        <v>259045.03339999999</v>
      </c>
      <c r="F9" s="25">
        <f>VLOOKUP(C9,RA!B13:I44,8,0)</f>
        <v>53443.2163</v>
      </c>
      <c r="G9" s="16">
        <f t="shared" si="0"/>
        <v>205601.81709999999</v>
      </c>
      <c r="H9" s="27">
        <f>RA!J13</f>
        <v>20.630859275142502</v>
      </c>
      <c r="I9" s="20">
        <f>VLOOKUP(B9,RMS!B:D,3,FALSE)</f>
        <v>259045.28064359</v>
      </c>
      <c r="J9" s="21">
        <f>VLOOKUP(B9,RMS!B:E,4,FALSE)</f>
        <v>205601.81357093999</v>
      </c>
      <c r="K9" s="22">
        <f t="shared" si="1"/>
        <v>-0.24724359001265839</v>
      </c>
      <c r="L9" s="22">
        <f t="shared" si="2"/>
        <v>3.5290599917061627E-3</v>
      </c>
      <c r="M9" s="34"/>
    </row>
    <row r="10" spans="1:13" x14ac:dyDescent="0.15">
      <c r="A10" s="44"/>
      <c r="B10" s="12">
        <v>18</v>
      </c>
      <c r="C10" s="42" t="s">
        <v>12</v>
      </c>
      <c r="D10" s="42"/>
      <c r="E10" s="15">
        <f>VLOOKUP(C10,RA!B14:D41,3,0)</f>
        <v>129712.04429999999</v>
      </c>
      <c r="F10" s="25">
        <f>VLOOKUP(C10,RA!B14:I45,8,0)</f>
        <v>8953.3870000000006</v>
      </c>
      <c r="G10" s="16">
        <f t="shared" si="0"/>
        <v>120758.65729999999</v>
      </c>
      <c r="H10" s="27">
        <f>RA!J14</f>
        <v>6.9025101318212698</v>
      </c>
      <c r="I10" s="20">
        <f>VLOOKUP(B10,RMS!B:D,3,FALSE)</f>
        <v>129712.044647009</v>
      </c>
      <c r="J10" s="21">
        <f>VLOOKUP(B10,RMS!B:E,4,FALSE)</f>
        <v>120758.65470940201</v>
      </c>
      <c r="K10" s="22">
        <f t="shared" si="1"/>
        <v>-3.4700900141615421E-4</v>
      </c>
      <c r="L10" s="22">
        <f t="shared" si="2"/>
        <v>2.5905979855451733E-3</v>
      </c>
      <c r="M10" s="34"/>
    </row>
    <row r="11" spans="1:13" x14ac:dyDescent="0.15">
      <c r="A11" s="44"/>
      <c r="B11" s="12">
        <v>19</v>
      </c>
      <c r="C11" s="42" t="s">
        <v>13</v>
      </c>
      <c r="D11" s="42"/>
      <c r="E11" s="15">
        <f>VLOOKUP(C11,RA!B14:D42,3,0)</f>
        <v>89085.3842</v>
      </c>
      <c r="F11" s="25">
        <f>VLOOKUP(C11,RA!B15:I46,8,0)</f>
        <v>13051.8472</v>
      </c>
      <c r="G11" s="16">
        <f t="shared" si="0"/>
        <v>76033.536999999997</v>
      </c>
      <c r="H11" s="27">
        <f>RA!J15</f>
        <v>14.6509411360882</v>
      </c>
      <c r="I11" s="20">
        <f>VLOOKUP(B11,RMS!B:D,3,FALSE)</f>
        <v>89085.463528205102</v>
      </c>
      <c r="J11" s="21">
        <f>VLOOKUP(B11,RMS!B:E,4,FALSE)</f>
        <v>76033.538834188003</v>
      </c>
      <c r="K11" s="22">
        <f t="shared" si="1"/>
        <v>-7.9328205101774074E-2</v>
      </c>
      <c r="L11" s="22">
        <f t="shared" si="2"/>
        <v>-1.834188005886972E-3</v>
      </c>
      <c r="M11" s="34"/>
    </row>
    <row r="12" spans="1:13" x14ac:dyDescent="0.15">
      <c r="A12" s="44"/>
      <c r="B12" s="12">
        <v>21</v>
      </c>
      <c r="C12" s="42" t="s">
        <v>14</v>
      </c>
      <c r="D12" s="42"/>
      <c r="E12" s="15">
        <f>VLOOKUP(C12,RA!B16:D43,3,0)</f>
        <v>853023.00060000003</v>
      </c>
      <c r="F12" s="25">
        <f>VLOOKUP(C12,RA!B16:I47,8,0)</f>
        <v>40117.220099999999</v>
      </c>
      <c r="G12" s="16">
        <f t="shared" si="0"/>
        <v>812905.78049999999</v>
      </c>
      <c r="H12" s="27">
        <f>RA!J16</f>
        <v>4.7029470567361402</v>
      </c>
      <c r="I12" s="20">
        <f>VLOOKUP(B12,RMS!B:D,3,FALSE)</f>
        <v>853022.53073675197</v>
      </c>
      <c r="J12" s="21">
        <f>VLOOKUP(B12,RMS!B:E,4,FALSE)</f>
        <v>812905.78061538504</v>
      </c>
      <c r="K12" s="22">
        <f t="shared" si="1"/>
        <v>0.46986324805766344</v>
      </c>
      <c r="L12" s="22">
        <f t="shared" si="2"/>
        <v>-1.1538504622876644E-4</v>
      </c>
      <c r="M12" s="34"/>
    </row>
    <row r="13" spans="1:13" x14ac:dyDescent="0.15">
      <c r="A13" s="44"/>
      <c r="B13" s="12">
        <v>22</v>
      </c>
      <c r="C13" s="42" t="s">
        <v>15</v>
      </c>
      <c r="D13" s="42"/>
      <c r="E13" s="15">
        <f>VLOOKUP(C13,RA!B16:D44,3,0)</f>
        <v>733063.64040000003</v>
      </c>
      <c r="F13" s="25">
        <f>VLOOKUP(C13,RA!B17:I48,8,0)</f>
        <v>143579.73689999999</v>
      </c>
      <c r="G13" s="16">
        <f t="shared" si="0"/>
        <v>589483.90350000001</v>
      </c>
      <c r="H13" s="27">
        <f>RA!J17</f>
        <v>19.5862581346491</v>
      </c>
      <c r="I13" s="20">
        <f>VLOOKUP(B13,RMS!B:D,3,FALSE)</f>
        <v>733063.62307863205</v>
      </c>
      <c r="J13" s="21">
        <f>VLOOKUP(B13,RMS!B:E,4,FALSE)</f>
        <v>589483.90476837603</v>
      </c>
      <c r="K13" s="22">
        <f t="shared" si="1"/>
        <v>1.7321367980912328E-2</v>
      </c>
      <c r="L13" s="22">
        <f t="shared" si="2"/>
        <v>-1.2683760141953826E-3</v>
      </c>
      <c r="M13" s="34"/>
    </row>
    <row r="14" spans="1:13" x14ac:dyDescent="0.15">
      <c r="A14" s="44"/>
      <c r="B14" s="12">
        <v>23</v>
      </c>
      <c r="C14" s="42" t="s">
        <v>16</v>
      </c>
      <c r="D14" s="42"/>
      <c r="E14" s="15">
        <f>VLOOKUP(C14,RA!B18:D45,3,0)</f>
        <v>2012475.3925999999</v>
      </c>
      <c r="F14" s="25">
        <f>VLOOKUP(C14,RA!B18:I49,8,0)</f>
        <v>256265.4473</v>
      </c>
      <c r="G14" s="16">
        <f t="shared" si="0"/>
        <v>1756209.9452999998</v>
      </c>
      <c r="H14" s="27">
        <f>RA!J18</f>
        <v>12.7338425226119</v>
      </c>
      <c r="I14" s="20">
        <f>VLOOKUP(B14,RMS!B:D,3,FALSE)</f>
        <v>2012475.07640327</v>
      </c>
      <c r="J14" s="21">
        <f>VLOOKUP(B14,RMS!B:E,4,FALSE)</f>
        <v>1756209.93082466</v>
      </c>
      <c r="K14" s="22">
        <f t="shared" si="1"/>
        <v>0.31619672989472747</v>
      </c>
      <c r="L14" s="22">
        <f t="shared" si="2"/>
        <v>1.4475339790806174E-2</v>
      </c>
      <c r="M14" s="34"/>
    </row>
    <row r="15" spans="1:13" x14ac:dyDescent="0.15">
      <c r="A15" s="44"/>
      <c r="B15" s="12">
        <v>24</v>
      </c>
      <c r="C15" s="42" t="s">
        <v>17</v>
      </c>
      <c r="D15" s="42"/>
      <c r="E15" s="15">
        <f>VLOOKUP(C15,RA!B18:D46,3,0)</f>
        <v>453911.5515</v>
      </c>
      <c r="F15" s="25">
        <f>VLOOKUP(C15,RA!B19:I50,8,0)</f>
        <v>42650.995499999997</v>
      </c>
      <c r="G15" s="16">
        <f t="shared" si="0"/>
        <v>411260.55599999998</v>
      </c>
      <c r="H15" s="27">
        <f>RA!J19</f>
        <v>9.3963229970806292</v>
      </c>
      <c r="I15" s="20">
        <f>VLOOKUP(B15,RMS!B:D,3,FALSE)</f>
        <v>453911.61046752101</v>
      </c>
      <c r="J15" s="21">
        <f>VLOOKUP(B15,RMS!B:E,4,FALSE)</f>
        <v>411260.55623076903</v>
      </c>
      <c r="K15" s="22">
        <f t="shared" si="1"/>
        <v>-5.8967521006707102E-2</v>
      </c>
      <c r="L15" s="22">
        <f t="shared" si="2"/>
        <v>-2.3076904471963644E-4</v>
      </c>
      <c r="M15" s="34"/>
    </row>
    <row r="16" spans="1:13" x14ac:dyDescent="0.15">
      <c r="A16" s="44"/>
      <c r="B16" s="12">
        <v>25</v>
      </c>
      <c r="C16" s="42" t="s">
        <v>18</v>
      </c>
      <c r="D16" s="42"/>
      <c r="E16" s="15">
        <f>VLOOKUP(C16,RA!B20:D47,3,0)</f>
        <v>941977.99269999994</v>
      </c>
      <c r="F16" s="25">
        <f>VLOOKUP(C16,RA!B20:I51,8,0)</f>
        <v>62673.2405</v>
      </c>
      <c r="G16" s="16">
        <f t="shared" si="0"/>
        <v>879304.75219999999</v>
      </c>
      <c r="H16" s="27">
        <f>RA!J20</f>
        <v>6.6533656821810796</v>
      </c>
      <c r="I16" s="20">
        <f>VLOOKUP(B16,RMS!B:D,3,FALSE)</f>
        <v>941978.08039999998</v>
      </c>
      <c r="J16" s="21">
        <f>VLOOKUP(B16,RMS!B:E,4,FALSE)</f>
        <v>879304.75219999999</v>
      </c>
      <c r="K16" s="22">
        <f t="shared" si="1"/>
        <v>-8.7700000032782555E-2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2" t="s">
        <v>19</v>
      </c>
      <c r="D17" s="42"/>
      <c r="E17" s="15">
        <f>VLOOKUP(C17,RA!B20:D48,3,0)</f>
        <v>344497.58429999999</v>
      </c>
      <c r="F17" s="25">
        <f>VLOOKUP(C17,RA!B21:I52,8,0)</f>
        <v>45818.841500000002</v>
      </c>
      <c r="G17" s="16">
        <f t="shared" si="0"/>
        <v>298678.74280000001</v>
      </c>
      <c r="H17" s="27">
        <f>RA!J21</f>
        <v>13.300192392669899</v>
      </c>
      <c r="I17" s="20">
        <f>VLOOKUP(B17,RMS!B:D,3,FALSE)</f>
        <v>344497.109714658</v>
      </c>
      <c r="J17" s="21">
        <f>VLOOKUP(B17,RMS!B:E,4,FALSE)</f>
        <v>298678.742660994</v>
      </c>
      <c r="K17" s="22">
        <f t="shared" si="1"/>
        <v>0.4745853419881314</v>
      </c>
      <c r="L17" s="22">
        <f t="shared" si="2"/>
        <v>1.3900600606575608E-4</v>
      </c>
      <c r="M17" s="34"/>
    </row>
    <row r="18" spans="1:13" x14ac:dyDescent="0.15">
      <c r="A18" s="44"/>
      <c r="B18" s="12">
        <v>27</v>
      </c>
      <c r="C18" s="42" t="s">
        <v>20</v>
      </c>
      <c r="D18" s="42"/>
      <c r="E18" s="15">
        <f>VLOOKUP(C18,RA!B22:D49,3,0)</f>
        <v>1352789.3107</v>
      </c>
      <c r="F18" s="25">
        <f>VLOOKUP(C18,RA!B22:I53,8,0)</f>
        <v>154048.9816</v>
      </c>
      <c r="G18" s="16">
        <f t="shared" si="0"/>
        <v>1198740.3291</v>
      </c>
      <c r="H18" s="27">
        <f>RA!J22</f>
        <v>11.3875073066838</v>
      </c>
      <c r="I18" s="20">
        <f>VLOOKUP(B18,RMS!B:D,3,FALSE)</f>
        <v>1352790.5946666701</v>
      </c>
      <c r="J18" s="21">
        <f>VLOOKUP(B18,RMS!B:E,4,FALSE)</f>
        <v>1198740.3267000001</v>
      </c>
      <c r="K18" s="22">
        <f t="shared" si="1"/>
        <v>-1.2839666700456291</v>
      </c>
      <c r="L18" s="22">
        <f t="shared" si="2"/>
        <v>2.3999998811632395E-3</v>
      </c>
      <c r="M18" s="34"/>
    </row>
    <row r="19" spans="1:13" x14ac:dyDescent="0.15">
      <c r="A19" s="44"/>
      <c r="B19" s="12">
        <v>29</v>
      </c>
      <c r="C19" s="42" t="s">
        <v>21</v>
      </c>
      <c r="D19" s="42"/>
      <c r="E19" s="15">
        <f>VLOOKUP(C19,RA!B22:D50,3,0)</f>
        <v>2817235.4951999998</v>
      </c>
      <c r="F19" s="25">
        <f>VLOOKUP(C19,RA!B23:I54,8,0)</f>
        <v>275079.58439999999</v>
      </c>
      <c r="G19" s="16">
        <f t="shared" si="0"/>
        <v>2542155.9107999997</v>
      </c>
      <c r="H19" s="27">
        <f>RA!J23</f>
        <v>9.7641672081968292</v>
      </c>
      <c r="I19" s="20">
        <f>VLOOKUP(B19,RMS!B:D,3,FALSE)</f>
        <v>2817237.05628462</v>
      </c>
      <c r="J19" s="21">
        <f>VLOOKUP(B19,RMS!B:E,4,FALSE)</f>
        <v>2542155.9463282102</v>
      </c>
      <c r="K19" s="22">
        <f t="shared" si="1"/>
        <v>-1.5610846201889217</v>
      </c>
      <c r="L19" s="22">
        <f t="shared" si="2"/>
        <v>-3.5528210457414389E-2</v>
      </c>
      <c r="M19" s="34"/>
    </row>
    <row r="20" spans="1:13" x14ac:dyDescent="0.15">
      <c r="A20" s="44"/>
      <c r="B20" s="12">
        <v>31</v>
      </c>
      <c r="C20" s="42" t="s">
        <v>22</v>
      </c>
      <c r="D20" s="42"/>
      <c r="E20" s="15">
        <f>VLOOKUP(C20,RA!B24:D51,3,0)</f>
        <v>282487.54840000003</v>
      </c>
      <c r="F20" s="25">
        <f>VLOOKUP(C20,RA!B24:I55,8,0)</f>
        <v>48796.807999999997</v>
      </c>
      <c r="G20" s="16">
        <f t="shared" si="0"/>
        <v>233690.74040000004</v>
      </c>
      <c r="H20" s="27">
        <f>RA!J24</f>
        <v>17.273967747032899</v>
      </c>
      <c r="I20" s="20">
        <f>VLOOKUP(B20,RMS!B:D,3,FALSE)</f>
        <v>282487.59322830301</v>
      </c>
      <c r="J20" s="21">
        <f>VLOOKUP(B20,RMS!B:E,4,FALSE)</f>
        <v>233690.74153927501</v>
      </c>
      <c r="K20" s="22">
        <f t="shared" si="1"/>
        <v>-4.4828302983660251E-2</v>
      </c>
      <c r="L20" s="22">
        <f t="shared" si="2"/>
        <v>-1.1392749729566276E-3</v>
      </c>
      <c r="M20" s="34"/>
    </row>
    <row r="21" spans="1:13" x14ac:dyDescent="0.15">
      <c r="A21" s="44"/>
      <c r="B21" s="12">
        <v>32</v>
      </c>
      <c r="C21" s="42" t="s">
        <v>23</v>
      </c>
      <c r="D21" s="42"/>
      <c r="E21" s="15">
        <f>VLOOKUP(C21,RA!B24:D52,3,0)</f>
        <v>293933.7867</v>
      </c>
      <c r="F21" s="25">
        <f>VLOOKUP(C21,RA!B25:I56,8,0)</f>
        <v>21553.523099999999</v>
      </c>
      <c r="G21" s="16">
        <f t="shared" si="0"/>
        <v>272380.26360000001</v>
      </c>
      <c r="H21" s="27">
        <f>RA!J25</f>
        <v>7.3327817608114403</v>
      </c>
      <c r="I21" s="20">
        <f>VLOOKUP(B21,RMS!B:D,3,FALSE)</f>
        <v>293933.79113852198</v>
      </c>
      <c r="J21" s="21">
        <f>VLOOKUP(B21,RMS!B:E,4,FALSE)</f>
        <v>272380.26625063003</v>
      </c>
      <c r="K21" s="22">
        <f t="shared" si="1"/>
        <v>-4.4385219807736576E-3</v>
      </c>
      <c r="L21" s="22">
        <f t="shared" si="2"/>
        <v>-2.650630020070821E-3</v>
      </c>
      <c r="M21" s="34"/>
    </row>
    <row r="22" spans="1:13" x14ac:dyDescent="0.15">
      <c r="A22" s="44"/>
      <c r="B22" s="12">
        <v>33</v>
      </c>
      <c r="C22" s="42" t="s">
        <v>24</v>
      </c>
      <c r="D22" s="42"/>
      <c r="E22" s="15">
        <f>VLOOKUP(C22,RA!B26:D53,3,0)</f>
        <v>507419.07630000002</v>
      </c>
      <c r="F22" s="25">
        <f>VLOOKUP(C22,RA!B26:I57,8,0)</f>
        <v>95614.606</v>
      </c>
      <c r="G22" s="16">
        <f t="shared" si="0"/>
        <v>411804.47030000004</v>
      </c>
      <c r="H22" s="27">
        <f>RA!J26</f>
        <v>18.843321125646799</v>
      </c>
      <c r="I22" s="20">
        <f>VLOOKUP(B22,RMS!B:D,3,FALSE)</f>
        <v>507419.041640852</v>
      </c>
      <c r="J22" s="21">
        <f>VLOOKUP(B22,RMS!B:E,4,FALSE)</f>
        <v>411804.49282515497</v>
      </c>
      <c r="K22" s="22">
        <f t="shared" si="1"/>
        <v>3.4659148019272834E-2</v>
      </c>
      <c r="L22" s="22">
        <f t="shared" si="2"/>
        <v>-2.25251549272798E-2</v>
      </c>
      <c r="M22" s="34"/>
    </row>
    <row r="23" spans="1:13" x14ac:dyDescent="0.15">
      <c r="A23" s="44"/>
      <c r="B23" s="12">
        <v>34</v>
      </c>
      <c r="C23" s="42" t="s">
        <v>25</v>
      </c>
      <c r="D23" s="42"/>
      <c r="E23" s="15">
        <f>VLOOKUP(C23,RA!B26:D54,3,0)</f>
        <v>293529.75520000001</v>
      </c>
      <c r="F23" s="25">
        <f>VLOOKUP(C23,RA!B27:I58,8,0)</f>
        <v>81457.200500000006</v>
      </c>
      <c r="G23" s="16">
        <f t="shared" si="0"/>
        <v>212072.55470000001</v>
      </c>
      <c r="H23" s="27">
        <f>RA!J27</f>
        <v>27.750917601010599</v>
      </c>
      <c r="I23" s="20">
        <f>VLOOKUP(B23,RMS!B:D,3,FALSE)</f>
        <v>293529.64103079902</v>
      </c>
      <c r="J23" s="21">
        <f>VLOOKUP(B23,RMS!B:E,4,FALSE)</f>
        <v>212072.55820427401</v>
      </c>
      <c r="K23" s="22">
        <f t="shared" si="1"/>
        <v>0.11416920099873096</v>
      </c>
      <c r="L23" s="22">
        <f t="shared" si="2"/>
        <v>-3.50427400553599E-3</v>
      </c>
      <c r="M23" s="34"/>
    </row>
    <row r="24" spans="1:13" x14ac:dyDescent="0.15">
      <c r="A24" s="44"/>
      <c r="B24" s="12">
        <v>35</v>
      </c>
      <c r="C24" s="42" t="s">
        <v>26</v>
      </c>
      <c r="D24" s="42"/>
      <c r="E24" s="15">
        <f>VLOOKUP(C24,RA!B28:D55,3,0)</f>
        <v>927069.87820000004</v>
      </c>
      <c r="F24" s="25">
        <f>VLOOKUP(C24,RA!B28:I59,8,0)</f>
        <v>61200.2235</v>
      </c>
      <c r="G24" s="16">
        <f t="shared" si="0"/>
        <v>865869.65470000007</v>
      </c>
      <c r="H24" s="27">
        <f>RA!J28</f>
        <v>6.6014682322357903</v>
      </c>
      <c r="I24" s="20">
        <f>VLOOKUP(B24,RMS!B:D,3,FALSE)</f>
        <v>927069.87761681399</v>
      </c>
      <c r="J24" s="21">
        <f>VLOOKUP(B24,RMS!B:E,4,FALSE)</f>
        <v>865869.61491504405</v>
      </c>
      <c r="K24" s="22">
        <f t="shared" si="1"/>
        <v>5.8318604715168476E-4</v>
      </c>
      <c r="L24" s="22">
        <f t="shared" si="2"/>
        <v>3.9784956024959683E-2</v>
      </c>
      <c r="M24" s="34"/>
    </row>
    <row r="25" spans="1:13" x14ac:dyDescent="0.15">
      <c r="A25" s="44"/>
      <c r="B25" s="12">
        <v>36</v>
      </c>
      <c r="C25" s="42" t="s">
        <v>27</v>
      </c>
      <c r="D25" s="42"/>
      <c r="E25" s="15">
        <f>VLOOKUP(C25,RA!B28:D56,3,0)</f>
        <v>700279.36629999999</v>
      </c>
      <c r="F25" s="25">
        <f>VLOOKUP(C25,RA!B29:I60,8,0)</f>
        <v>114341.9195</v>
      </c>
      <c r="G25" s="16">
        <f t="shared" si="0"/>
        <v>585937.44680000003</v>
      </c>
      <c r="H25" s="27">
        <f>RA!J29</f>
        <v>16.328043492718901</v>
      </c>
      <c r="I25" s="20">
        <f>VLOOKUP(B25,RMS!B:D,3,FALSE)</f>
        <v>700279.38676194695</v>
      </c>
      <c r="J25" s="21">
        <f>VLOOKUP(B25,RMS!B:E,4,FALSE)</f>
        <v>585937.40584682405</v>
      </c>
      <c r="K25" s="22">
        <f t="shared" si="1"/>
        <v>-2.0461946958675981E-2</v>
      </c>
      <c r="L25" s="22">
        <f t="shared" si="2"/>
        <v>4.0953175979666412E-2</v>
      </c>
      <c r="M25" s="34"/>
    </row>
    <row r="26" spans="1:13" x14ac:dyDescent="0.15">
      <c r="A26" s="44"/>
      <c r="B26" s="12">
        <v>37</v>
      </c>
      <c r="C26" s="42" t="s">
        <v>74</v>
      </c>
      <c r="D26" s="42"/>
      <c r="E26" s="15">
        <f>VLOOKUP(C26,RA!B30:D57,3,0)</f>
        <v>1252455.6713</v>
      </c>
      <c r="F26" s="25">
        <f>VLOOKUP(C26,RA!B30:I61,8,0)</f>
        <v>134374.77350000001</v>
      </c>
      <c r="G26" s="16">
        <f t="shared" si="0"/>
        <v>1118080.8977999999</v>
      </c>
      <c r="H26" s="27">
        <f>RA!J30</f>
        <v>10.7289045496137</v>
      </c>
      <c r="I26" s="20">
        <f>VLOOKUP(B26,RMS!B:D,3,FALSE)</f>
        <v>1252455.6875132699</v>
      </c>
      <c r="J26" s="21">
        <f>VLOOKUP(B26,RMS!B:E,4,FALSE)</f>
        <v>1118080.8980189301</v>
      </c>
      <c r="K26" s="22">
        <f t="shared" si="1"/>
        <v>-1.6213269904255867E-2</v>
      </c>
      <c r="L26" s="22">
        <f t="shared" si="2"/>
        <v>-2.189301885664463E-4</v>
      </c>
      <c r="M26" s="34"/>
    </row>
    <row r="27" spans="1:13" x14ac:dyDescent="0.15">
      <c r="A27" s="44"/>
      <c r="B27" s="12">
        <v>38</v>
      </c>
      <c r="C27" s="42" t="s">
        <v>29</v>
      </c>
      <c r="D27" s="42"/>
      <c r="E27" s="15">
        <f>VLOOKUP(C27,RA!B30:D58,3,0)</f>
        <v>1197659.602</v>
      </c>
      <c r="F27" s="25">
        <f>VLOOKUP(C27,RA!B31:I62,8,0)</f>
        <v>15194.208699999999</v>
      </c>
      <c r="G27" s="16">
        <f t="shared" si="0"/>
        <v>1182465.3932999999</v>
      </c>
      <c r="H27" s="27">
        <f>RA!J31</f>
        <v>1.2686583629127</v>
      </c>
      <c r="I27" s="20">
        <f>VLOOKUP(B27,RMS!B:D,3,FALSE)</f>
        <v>1197659.55140354</v>
      </c>
      <c r="J27" s="21">
        <f>VLOOKUP(B27,RMS!B:E,4,FALSE)</f>
        <v>1182465.37250973</v>
      </c>
      <c r="K27" s="22">
        <f t="shared" si="1"/>
        <v>5.0596460001543164E-2</v>
      </c>
      <c r="L27" s="22">
        <f t="shared" si="2"/>
        <v>2.0790269831195474E-2</v>
      </c>
      <c r="M27" s="34"/>
    </row>
    <row r="28" spans="1:13" x14ac:dyDescent="0.15">
      <c r="A28" s="44"/>
      <c r="B28" s="12">
        <v>39</v>
      </c>
      <c r="C28" s="42" t="s">
        <v>30</v>
      </c>
      <c r="D28" s="42"/>
      <c r="E28" s="15">
        <f>VLOOKUP(C28,RA!B32:D59,3,0)</f>
        <v>121743.29580000001</v>
      </c>
      <c r="F28" s="25">
        <f>VLOOKUP(C28,RA!B32:I63,8,0)</f>
        <v>31329.722099999999</v>
      </c>
      <c r="G28" s="16">
        <f t="shared" si="0"/>
        <v>90413.573700000008</v>
      </c>
      <c r="H28" s="27">
        <f>RA!J32</f>
        <v>25.7342483576825</v>
      </c>
      <c r="I28" s="20">
        <f>VLOOKUP(B28,RMS!B:D,3,FALSE)</f>
        <v>121743.275785939</v>
      </c>
      <c r="J28" s="21">
        <f>VLOOKUP(B28,RMS!B:E,4,FALSE)</f>
        <v>90413.5885528535</v>
      </c>
      <c r="K28" s="22">
        <f t="shared" si="1"/>
        <v>2.0014061010442674E-2</v>
      </c>
      <c r="L28" s="22">
        <f t="shared" si="2"/>
        <v>-1.4852853491902351E-2</v>
      </c>
      <c r="M28" s="34"/>
    </row>
    <row r="29" spans="1:13" x14ac:dyDescent="0.15">
      <c r="A29" s="44"/>
      <c r="B29" s="12">
        <v>40</v>
      </c>
      <c r="C29" s="42" t="s">
        <v>31</v>
      </c>
      <c r="D29" s="42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2" t="s">
        <v>32</v>
      </c>
      <c r="D30" s="42"/>
      <c r="E30" s="15">
        <f>VLOOKUP(C30,RA!B34:D62,3,0)</f>
        <v>197836.17110000001</v>
      </c>
      <c r="F30" s="25">
        <f>VLOOKUP(C30,RA!B34:I66,8,0)</f>
        <v>25254.667000000001</v>
      </c>
      <c r="G30" s="16">
        <f t="shared" si="0"/>
        <v>172581.50410000002</v>
      </c>
      <c r="H30" s="27">
        <f>RA!J34</f>
        <v>0</v>
      </c>
      <c r="I30" s="20">
        <f>VLOOKUP(B30,RMS!B:D,3,FALSE)</f>
        <v>197836.17129999999</v>
      </c>
      <c r="J30" s="21">
        <f>VLOOKUP(B30,RMS!B:E,4,FALSE)</f>
        <v>172581.49</v>
      </c>
      <c r="K30" s="22">
        <f t="shared" si="1"/>
        <v>-1.999999803956598E-4</v>
      </c>
      <c r="L30" s="22">
        <f t="shared" si="2"/>
        <v>1.4100000029429793E-2</v>
      </c>
      <c r="M30" s="34"/>
    </row>
    <row r="31" spans="1:13" s="38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63567.62</v>
      </c>
      <c r="F31" s="25">
        <f>VLOOKUP(C31,RA!B35:I67,8,0)</f>
        <v>2580.69</v>
      </c>
      <c r="G31" s="16">
        <f t="shared" si="0"/>
        <v>60986.93</v>
      </c>
      <c r="H31" s="27">
        <f>RA!J35</f>
        <v>12.765444690715601</v>
      </c>
      <c r="I31" s="20">
        <f>VLOOKUP(B31,RMS!B:D,3,FALSE)</f>
        <v>63567.62</v>
      </c>
      <c r="J31" s="21">
        <f>VLOOKUP(B31,RMS!B:E,4,FALSE)</f>
        <v>60986.93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2" t="s">
        <v>36</v>
      </c>
      <c r="D32" s="42"/>
      <c r="E32" s="15">
        <f>VLOOKUP(C32,RA!B34:D63,3,0)</f>
        <v>216377.04</v>
      </c>
      <c r="F32" s="25">
        <f>VLOOKUP(C32,RA!B34:I67,8,0)</f>
        <v>-25635.37</v>
      </c>
      <c r="G32" s="16">
        <f t="shared" si="0"/>
        <v>242012.41</v>
      </c>
      <c r="H32" s="27">
        <f>RA!J35</f>
        <v>12.765444690715601</v>
      </c>
      <c r="I32" s="20">
        <f>VLOOKUP(B32,RMS!B:D,3,FALSE)</f>
        <v>216377.04</v>
      </c>
      <c r="J32" s="21">
        <f>VLOOKUP(B32,RMS!B:E,4,FALSE)</f>
        <v>242012.41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2" t="s">
        <v>37</v>
      </c>
      <c r="D33" s="42"/>
      <c r="E33" s="15">
        <f>VLOOKUP(C33,RA!B34:D64,3,0)</f>
        <v>71529.89</v>
      </c>
      <c r="F33" s="25">
        <f>VLOOKUP(C33,RA!B34:I68,8,0)</f>
        <v>-5929.94</v>
      </c>
      <c r="G33" s="16">
        <f t="shared" si="0"/>
        <v>77459.83</v>
      </c>
      <c r="H33" s="27">
        <f>RA!J34</f>
        <v>0</v>
      </c>
      <c r="I33" s="20">
        <f>VLOOKUP(B33,RMS!B:D,3,FALSE)</f>
        <v>71529.89</v>
      </c>
      <c r="J33" s="21">
        <f>VLOOKUP(B33,RMS!B:E,4,FALSE)</f>
        <v>77459.83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2" t="s">
        <v>38</v>
      </c>
      <c r="D34" s="42"/>
      <c r="E34" s="15">
        <f>VLOOKUP(C34,RA!B35:D65,3,0)</f>
        <v>140984.79999999999</v>
      </c>
      <c r="F34" s="25">
        <f>VLOOKUP(C34,RA!B35:I69,8,0)</f>
        <v>-21873.45</v>
      </c>
      <c r="G34" s="16">
        <f t="shared" si="0"/>
        <v>162858.25</v>
      </c>
      <c r="H34" s="27">
        <f>RA!J35</f>
        <v>12.765444690715601</v>
      </c>
      <c r="I34" s="20">
        <f>VLOOKUP(B34,RMS!B:D,3,FALSE)</f>
        <v>140984.79999999999</v>
      </c>
      <c r="J34" s="21">
        <f>VLOOKUP(B34,RMS!B:E,4,FALSE)</f>
        <v>162858.25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44"/>
      <c r="B35" s="12">
        <v>74</v>
      </c>
      <c r="C35" s="42" t="s">
        <v>72</v>
      </c>
      <c r="D35" s="42"/>
      <c r="E35" s="15">
        <f>VLOOKUP(C35,RA!B36:D66,3,0)</f>
        <v>5.38</v>
      </c>
      <c r="F35" s="25">
        <f>VLOOKUP(C35,RA!B36:I70,8,0)</f>
        <v>5.12</v>
      </c>
      <c r="G35" s="16">
        <f t="shared" si="0"/>
        <v>0.25999999999999979</v>
      </c>
      <c r="H35" s="27">
        <f>RA!J36</f>
        <v>4.0597555799635101</v>
      </c>
      <c r="I35" s="20">
        <f>VLOOKUP(B35,RMS!B:D,3,FALSE)</f>
        <v>5.38</v>
      </c>
      <c r="J35" s="21">
        <f>VLOOKUP(B35,RMS!B:E,4,FALSE)</f>
        <v>0.26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2" t="s">
        <v>33</v>
      </c>
      <c r="D36" s="42"/>
      <c r="E36" s="15">
        <f>VLOOKUP(C36,RA!B8:D66,3,0)</f>
        <v>141768.3763</v>
      </c>
      <c r="F36" s="25">
        <f>VLOOKUP(C36,RA!B8:I70,8,0)</f>
        <v>8713.7430999999997</v>
      </c>
      <c r="G36" s="16">
        <f t="shared" si="0"/>
        <v>133054.63320000001</v>
      </c>
      <c r="H36" s="27">
        <f>RA!J36</f>
        <v>4.0597555799635101</v>
      </c>
      <c r="I36" s="20">
        <f>VLOOKUP(B36,RMS!B:D,3,FALSE)</f>
        <v>141768.376068376</v>
      </c>
      <c r="J36" s="21">
        <f>VLOOKUP(B36,RMS!B:E,4,FALSE)</f>
        <v>133054.632478632</v>
      </c>
      <c r="K36" s="22">
        <f t="shared" si="1"/>
        <v>2.3162399884313345E-4</v>
      </c>
      <c r="L36" s="22">
        <f t="shared" si="2"/>
        <v>7.2136800736188889E-4</v>
      </c>
      <c r="M36" s="34"/>
    </row>
    <row r="37" spans="1:13" x14ac:dyDescent="0.15">
      <c r="A37" s="44"/>
      <c r="B37" s="12">
        <v>76</v>
      </c>
      <c r="C37" s="42" t="s">
        <v>34</v>
      </c>
      <c r="D37" s="42"/>
      <c r="E37" s="15">
        <f>VLOOKUP(C37,RA!B8:D67,3,0)</f>
        <v>282589.66700000002</v>
      </c>
      <c r="F37" s="25">
        <f>VLOOKUP(C37,RA!B8:I71,8,0)</f>
        <v>17917.981299999999</v>
      </c>
      <c r="G37" s="16">
        <f t="shared" si="0"/>
        <v>264671.68570000003</v>
      </c>
      <c r="H37" s="27">
        <f>RA!J37</f>
        <v>-11.8475463015854</v>
      </c>
      <c r="I37" s="20">
        <f>VLOOKUP(B37,RMS!B:D,3,FALSE)</f>
        <v>282589.66218888899</v>
      </c>
      <c r="J37" s="21">
        <f>VLOOKUP(B37,RMS!B:E,4,FALSE)</f>
        <v>264671.687098291</v>
      </c>
      <c r="K37" s="22">
        <f t="shared" si="1"/>
        <v>4.8111110227182508E-3</v>
      </c>
      <c r="L37" s="22">
        <f t="shared" si="2"/>
        <v>-1.3982909731566906E-3</v>
      </c>
      <c r="M37" s="34"/>
    </row>
    <row r="38" spans="1:13" x14ac:dyDescent="0.15">
      <c r="A38" s="44"/>
      <c r="B38" s="12">
        <v>77</v>
      </c>
      <c r="C38" s="42" t="s">
        <v>39</v>
      </c>
      <c r="D38" s="42"/>
      <c r="E38" s="15">
        <f>VLOOKUP(C38,RA!B9:D68,3,0)</f>
        <v>50360.71</v>
      </c>
      <c r="F38" s="25">
        <f>VLOOKUP(C38,RA!B9:I72,8,0)</f>
        <v>-3975.18</v>
      </c>
      <c r="G38" s="16">
        <f t="shared" si="0"/>
        <v>54335.89</v>
      </c>
      <c r="H38" s="27">
        <f>RA!J38</f>
        <v>-8.2901567442645305</v>
      </c>
      <c r="I38" s="20">
        <f>VLOOKUP(B38,RMS!B:D,3,FALSE)</f>
        <v>50360.71</v>
      </c>
      <c r="J38" s="21">
        <f>VLOOKUP(B38,RMS!B:E,4,FALSE)</f>
        <v>54335.89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2" t="s">
        <v>40</v>
      </c>
      <c r="D39" s="42"/>
      <c r="E39" s="15">
        <f>VLOOKUP(C39,RA!B10:D69,3,0)</f>
        <v>36431.64</v>
      </c>
      <c r="F39" s="25">
        <f>VLOOKUP(C39,RA!B10:I73,8,0)</f>
        <v>4879.84</v>
      </c>
      <c r="G39" s="16">
        <f t="shared" si="0"/>
        <v>31551.8</v>
      </c>
      <c r="H39" s="27">
        <f>RA!J39</f>
        <v>-15.514757619261101</v>
      </c>
      <c r="I39" s="20">
        <f>VLOOKUP(B39,RMS!B:D,3,FALSE)</f>
        <v>36431.64</v>
      </c>
      <c r="J39" s="21">
        <f>VLOOKUP(B39,RMS!B:E,4,FALSE)</f>
        <v>31551.8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2" t="s">
        <v>35</v>
      </c>
      <c r="D40" s="42"/>
      <c r="E40" s="15">
        <f>VLOOKUP(C40,RA!B8:D70,3,0)</f>
        <v>29446.812099999999</v>
      </c>
      <c r="F40" s="25">
        <f>VLOOKUP(C40,RA!B8:I74,8,0)</f>
        <v>1615.7168999999999</v>
      </c>
      <c r="G40" s="16">
        <f t="shared" si="0"/>
        <v>27831.0952</v>
      </c>
      <c r="H40" s="27">
        <f>RA!J40</f>
        <v>95.167286245353196</v>
      </c>
      <c r="I40" s="20">
        <f>VLOOKUP(B40,RMS!B:D,3,FALSE)</f>
        <v>29446.8118901747</v>
      </c>
      <c r="J40" s="21">
        <f>VLOOKUP(B40,RMS!B:E,4,FALSE)</f>
        <v>27831.095151652698</v>
      </c>
      <c r="K40" s="22">
        <f t="shared" si="1"/>
        <v>2.0982529895263724E-4</v>
      </c>
      <c r="L40" s="22">
        <f t="shared" si="2"/>
        <v>4.8347301344620064E-5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9.25" style="39" bestFit="1" customWidth="1"/>
    <col min="17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18003428.069600001</v>
      </c>
      <c r="E7" s="68">
        <v>20747775.322099999</v>
      </c>
      <c r="F7" s="69">
        <v>86.772811976728903</v>
      </c>
      <c r="G7" s="68">
        <v>18059257.7005</v>
      </c>
      <c r="H7" s="69">
        <v>-0.30914687539156399</v>
      </c>
      <c r="I7" s="68">
        <v>1903052.5445999999</v>
      </c>
      <c r="J7" s="69">
        <v>10.5705010026031</v>
      </c>
      <c r="K7" s="68">
        <v>1663426.8869</v>
      </c>
      <c r="L7" s="69">
        <v>9.2109372073135898</v>
      </c>
      <c r="M7" s="69">
        <v>0.144055419319675</v>
      </c>
      <c r="N7" s="68">
        <v>398373427.68809998</v>
      </c>
      <c r="O7" s="68">
        <v>5150524316.7770004</v>
      </c>
      <c r="P7" s="68">
        <v>977397</v>
      </c>
      <c r="Q7" s="68">
        <v>1126630</v>
      </c>
      <c r="R7" s="69">
        <v>-13.2459636260352</v>
      </c>
      <c r="S7" s="68">
        <v>18.419770133937401</v>
      </c>
      <c r="T7" s="68">
        <v>18.600569365186399</v>
      </c>
      <c r="U7" s="70">
        <v>-0.98154987784539405</v>
      </c>
      <c r="V7" s="58"/>
      <c r="W7" s="58"/>
    </row>
    <row r="8" spans="1:23" ht="14.25" thickBot="1" x14ac:dyDescent="0.2">
      <c r="A8" s="55">
        <v>42237</v>
      </c>
      <c r="B8" s="45" t="s">
        <v>6</v>
      </c>
      <c r="C8" s="46"/>
      <c r="D8" s="71">
        <v>676268.95609999995</v>
      </c>
      <c r="E8" s="71">
        <v>807236.26139999996</v>
      </c>
      <c r="F8" s="72">
        <v>83.775839668938801</v>
      </c>
      <c r="G8" s="71">
        <v>624536.03480000002</v>
      </c>
      <c r="H8" s="72">
        <v>8.2834165552299499</v>
      </c>
      <c r="I8" s="71">
        <v>132586.9883</v>
      </c>
      <c r="J8" s="72">
        <v>19.6056594205685</v>
      </c>
      <c r="K8" s="71">
        <v>158508.538</v>
      </c>
      <c r="L8" s="72">
        <v>25.380206932456701</v>
      </c>
      <c r="M8" s="72">
        <v>-0.16353409114151299</v>
      </c>
      <c r="N8" s="71">
        <v>12953536.6611</v>
      </c>
      <c r="O8" s="71">
        <v>184043237.6354</v>
      </c>
      <c r="P8" s="71">
        <v>27130</v>
      </c>
      <c r="Q8" s="71">
        <v>30712</v>
      </c>
      <c r="R8" s="72">
        <v>-11.6631935399844</v>
      </c>
      <c r="S8" s="71">
        <v>24.926979583486901</v>
      </c>
      <c r="T8" s="71">
        <v>20.1506110966398</v>
      </c>
      <c r="U8" s="73">
        <v>19.1614410035113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134940.1287</v>
      </c>
      <c r="E9" s="71">
        <v>193738.03959999999</v>
      </c>
      <c r="F9" s="72">
        <v>69.650817660075106</v>
      </c>
      <c r="G9" s="71">
        <v>157550.0888</v>
      </c>
      <c r="H9" s="72">
        <v>-14.3509662687032</v>
      </c>
      <c r="I9" s="71">
        <v>26863.633900000001</v>
      </c>
      <c r="J9" s="72">
        <v>19.907817013961399</v>
      </c>
      <c r="K9" s="71">
        <v>26881.037400000001</v>
      </c>
      <c r="L9" s="72">
        <v>17.061899237723601</v>
      </c>
      <c r="M9" s="72">
        <v>-6.4742665028299996E-4</v>
      </c>
      <c r="N9" s="71">
        <v>2752896.9383999999</v>
      </c>
      <c r="O9" s="71">
        <v>30037935.543499999</v>
      </c>
      <c r="P9" s="71">
        <v>7679</v>
      </c>
      <c r="Q9" s="71">
        <v>9000</v>
      </c>
      <c r="R9" s="72">
        <v>-14.6777777777778</v>
      </c>
      <c r="S9" s="71">
        <v>17.572617359031099</v>
      </c>
      <c r="T9" s="71">
        <v>17.0549463222222</v>
      </c>
      <c r="U9" s="73">
        <v>2.9458960280772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162045.6293</v>
      </c>
      <c r="E10" s="71">
        <v>210642.0528</v>
      </c>
      <c r="F10" s="72">
        <v>76.929381928241398</v>
      </c>
      <c r="G10" s="71">
        <v>164987.1709</v>
      </c>
      <c r="H10" s="72">
        <v>-1.78289110841405</v>
      </c>
      <c r="I10" s="71">
        <v>40339.906600000002</v>
      </c>
      <c r="J10" s="72">
        <v>24.894165164626301</v>
      </c>
      <c r="K10" s="71">
        <v>40279.0795</v>
      </c>
      <c r="L10" s="72">
        <v>24.413461531753601</v>
      </c>
      <c r="M10" s="72">
        <v>1.510141263283E-3</v>
      </c>
      <c r="N10" s="71">
        <v>3654502.3119000001</v>
      </c>
      <c r="O10" s="71">
        <v>48313067.6822</v>
      </c>
      <c r="P10" s="71">
        <v>92879</v>
      </c>
      <c r="Q10" s="71">
        <v>111934</v>
      </c>
      <c r="R10" s="72">
        <v>-17.0234245180195</v>
      </c>
      <c r="S10" s="71">
        <v>1.74469610245588</v>
      </c>
      <c r="T10" s="71">
        <v>1.82928122107671</v>
      </c>
      <c r="U10" s="73">
        <v>-4.8481290524898899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40891.183700000001</v>
      </c>
      <c r="E11" s="71">
        <v>64512.282200000001</v>
      </c>
      <c r="F11" s="72">
        <v>63.385114129476598</v>
      </c>
      <c r="G11" s="71">
        <v>45884.216</v>
      </c>
      <c r="H11" s="72">
        <v>-10.881808027405301</v>
      </c>
      <c r="I11" s="71">
        <v>9219.6960999999992</v>
      </c>
      <c r="J11" s="72">
        <v>22.5469044076609</v>
      </c>
      <c r="K11" s="71">
        <v>9330.3816000000006</v>
      </c>
      <c r="L11" s="72">
        <v>20.3346213870147</v>
      </c>
      <c r="M11" s="72">
        <v>-1.1862912445082001E-2</v>
      </c>
      <c r="N11" s="71">
        <v>973630.14800000004</v>
      </c>
      <c r="O11" s="71">
        <v>15517639.500700001</v>
      </c>
      <c r="P11" s="71">
        <v>2438</v>
      </c>
      <c r="Q11" s="71">
        <v>2551</v>
      </c>
      <c r="R11" s="72">
        <v>-4.4296354370835003</v>
      </c>
      <c r="S11" s="71">
        <v>16.772429737489698</v>
      </c>
      <c r="T11" s="71">
        <v>16.703667346138801</v>
      </c>
      <c r="U11" s="73">
        <v>0.40997274948946899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194989.65520000001</v>
      </c>
      <c r="E12" s="71">
        <v>191044.35500000001</v>
      </c>
      <c r="F12" s="72">
        <v>102.065122625581</v>
      </c>
      <c r="G12" s="71">
        <v>142883.93290000001</v>
      </c>
      <c r="H12" s="72">
        <v>36.467166911249002</v>
      </c>
      <c r="I12" s="71">
        <v>-9056.9817999999996</v>
      </c>
      <c r="J12" s="72">
        <v>-4.6448524618961402</v>
      </c>
      <c r="K12" s="71">
        <v>23453.2104</v>
      </c>
      <c r="L12" s="72">
        <v>16.414169125939601</v>
      </c>
      <c r="M12" s="72">
        <v>-1.3861723681121301</v>
      </c>
      <c r="N12" s="71">
        <v>2693505.6576</v>
      </c>
      <c r="O12" s="71">
        <v>54084032.490199998</v>
      </c>
      <c r="P12" s="71">
        <v>1864</v>
      </c>
      <c r="Q12" s="71">
        <v>1432</v>
      </c>
      <c r="R12" s="72">
        <v>30.167597765363102</v>
      </c>
      <c r="S12" s="71">
        <v>104.608184120172</v>
      </c>
      <c r="T12" s="71">
        <v>77.499019972067103</v>
      </c>
      <c r="U12" s="73">
        <v>25.9149552935191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259045.03339999999</v>
      </c>
      <c r="E13" s="71">
        <v>342604.39010000002</v>
      </c>
      <c r="F13" s="72">
        <v>75.610541162181093</v>
      </c>
      <c r="G13" s="71">
        <v>269500.9424</v>
      </c>
      <c r="H13" s="72">
        <v>-3.8797300324394</v>
      </c>
      <c r="I13" s="71">
        <v>53443.2163</v>
      </c>
      <c r="J13" s="72">
        <v>20.630859275142502</v>
      </c>
      <c r="K13" s="71">
        <v>72208.381299999994</v>
      </c>
      <c r="L13" s="72">
        <v>26.7933687566949</v>
      </c>
      <c r="M13" s="72">
        <v>-0.25987516493462798</v>
      </c>
      <c r="N13" s="71">
        <v>6070136.4056000002</v>
      </c>
      <c r="O13" s="71">
        <v>84286107.426499993</v>
      </c>
      <c r="P13" s="71">
        <v>12871</v>
      </c>
      <c r="Q13" s="71">
        <v>14404</v>
      </c>
      <c r="R13" s="72">
        <v>-10.6428769786171</v>
      </c>
      <c r="S13" s="71">
        <v>20.126255411389899</v>
      </c>
      <c r="T13" s="71">
        <v>20.454238176895299</v>
      </c>
      <c r="U13" s="73">
        <v>-1.62962637013812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129712.04429999999</v>
      </c>
      <c r="E14" s="71">
        <v>165379.9699</v>
      </c>
      <c r="F14" s="72">
        <v>78.432741509405702</v>
      </c>
      <c r="G14" s="71">
        <v>125550.967</v>
      </c>
      <c r="H14" s="72">
        <v>3.3142534855984001</v>
      </c>
      <c r="I14" s="71">
        <v>8953.3870000000006</v>
      </c>
      <c r="J14" s="72">
        <v>6.9025101318212698</v>
      </c>
      <c r="K14" s="71">
        <v>-27589.4856</v>
      </c>
      <c r="L14" s="72">
        <v>-21.974729672930401</v>
      </c>
      <c r="M14" s="72">
        <v>-1.3245217083714</v>
      </c>
      <c r="N14" s="71">
        <v>3015166.7958999998</v>
      </c>
      <c r="O14" s="71">
        <v>44393442.711400002</v>
      </c>
      <c r="P14" s="71">
        <v>2072</v>
      </c>
      <c r="Q14" s="71">
        <v>2321</v>
      </c>
      <c r="R14" s="72">
        <v>-10.728134424816901</v>
      </c>
      <c r="S14" s="71">
        <v>62.6023379826255</v>
      </c>
      <c r="T14" s="71">
        <v>52.451404782421399</v>
      </c>
      <c r="U14" s="73">
        <v>16.214942648022799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89085.3842</v>
      </c>
      <c r="E15" s="71">
        <v>130703.3944</v>
      </c>
      <c r="F15" s="72">
        <v>68.158432004731495</v>
      </c>
      <c r="G15" s="71">
        <v>103303.0618</v>
      </c>
      <c r="H15" s="72">
        <v>-13.7630747358933</v>
      </c>
      <c r="I15" s="71">
        <v>13051.8472</v>
      </c>
      <c r="J15" s="72">
        <v>14.6509411360882</v>
      </c>
      <c r="K15" s="71">
        <v>9448.5596000000005</v>
      </c>
      <c r="L15" s="72">
        <v>9.14644680938199</v>
      </c>
      <c r="M15" s="72">
        <v>0.38135840303108198</v>
      </c>
      <c r="N15" s="71">
        <v>2383717.0436999998</v>
      </c>
      <c r="O15" s="71">
        <v>34271047.9089</v>
      </c>
      <c r="P15" s="71">
        <v>4987</v>
      </c>
      <c r="Q15" s="71">
        <v>5330</v>
      </c>
      <c r="R15" s="72">
        <v>-6.4352720450281398</v>
      </c>
      <c r="S15" s="71">
        <v>17.863521997192699</v>
      </c>
      <c r="T15" s="71">
        <v>18.112888198874298</v>
      </c>
      <c r="U15" s="73">
        <v>-1.3959520508933301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853023.00060000003</v>
      </c>
      <c r="E16" s="71">
        <v>1208457.9247000001</v>
      </c>
      <c r="F16" s="72">
        <v>70.587728638691601</v>
      </c>
      <c r="G16" s="71">
        <v>843045.17480000004</v>
      </c>
      <c r="H16" s="72">
        <v>1.1835458049287899</v>
      </c>
      <c r="I16" s="71">
        <v>40117.220099999999</v>
      </c>
      <c r="J16" s="72">
        <v>4.7029470567361402</v>
      </c>
      <c r="K16" s="71">
        <v>35169.986299999997</v>
      </c>
      <c r="L16" s="72">
        <v>4.1717795619129898</v>
      </c>
      <c r="M16" s="72">
        <v>0.140666355619251</v>
      </c>
      <c r="N16" s="71">
        <v>20883617.349399999</v>
      </c>
      <c r="O16" s="71">
        <v>257088236.66659999</v>
      </c>
      <c r="P16" s="71">
        <v>51091</v>
      </c>
      <c r="Q16" s="71">
        <v>60367</v>
      </c>
      <c r="R16" s="72">
        <v>-15.366011231301901</v>
      </c>
      <c r="S16" s="71">
        <v>16.696150018594299</v>
      </c>
      <c r="T16" s="71">
        <v>16.425251687180101</v>
      </c>
      <c r="U16" s="73">
        <v>1.6225197492385499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733063.64040000003</v>
      </c>
      <c r="E17" s="71">
        <v>883872.19949999999</v>
      </c>
      <c r="F17" s="72">
        <v>82.937741543934607</v>
      </c>
      <c r="G17" s="71">
        <v>1258622.3196</v>
      </c>
      <c r="H17" s="72">
        <v>-41.7566629016262</v>
      </c>
      <c r="I17" s="71">
        <v>143579.73689999999</v>
      </c>
      <c r="J17" s="72">
        <v>19.5862581346491</v>
      </c>
      <c r="K17" s="71">
        <v>53877.934699999998</v>
      </c>
      <c r="L17" s="72">
        <v>4.28070707637879</v>
      </c>
      <c r="M17" s="72">
        <v>1.66490795720869</v>
      </c>
      <c r="N17" s="71">
        <v>10926448.7213</v>
      </c>
      <c r="O17" s="71">
        <v>237885688.60069999</v>
      </c>
      <c r="P17" s="71">
        <v>14699</v>
      </c>
      <c r="Q17" s="71">
        <v>18734</v>
      </c>
      <c r="R17" s="72">
        <v>-21.5383794171026</v>
      </c>
      <c r="S17" s="71">
        <v>49.871667487584197</v>
      </c>
      <c r="T17" s="71">
        <v>32.286111108145597</v>
      </c>
      <c r="U17" s="73">
        <v>35.261616996898297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2012475.3925999999</v>
      </c>
      <c r="E18" s="71">
        <v>2061200.2183999999</v>
      </c>
      <c r="F18" s="72">
        <v>97.636094477138101</v>
      </c>
      <c r="G18" s="71">
        <v>1767412.3441000001</v>
      </c>
      <c r="H18" s="72">
        <v>13.865640879904101</v>
      </c>
      <c r="I18" s="71">
        <v>256265.4473</v>
      </c>
      <c r="J18" s="72">
        <v>12.7338425226119</v>
      </c>
      <c r="K18" s="71">
        <v>287426.23969999998</v>
      </c>
      <c r="L18" s="72">
        <v>16.262545673594001</v>
      </c>
      <c r="M18" s="72">
        <v>-0.10841317909082999</v>
      </c>
      <c r="N18" s="71">
        <v>42386072.131200001</v>
      </c>
      <c r="O18" s="71">
        <v>566550861.60080004</v>
      </c>
      <c r="P18" s="71">
        <v>88233</v>
      </c>
      <c r="Q18" s="71">
        <v>129044</v>
      </c>
      <c r="R18" s="72">
        <v>-31.625647066117001</v>
      </c>
      <c r="S18" s="71">
        <v>22.808647474301001</v>
      </c>
      <c r="T18" s="71">
        <v>29.061472910790101</v>
      </c>
      <c r="U18" s="73">
        <v>-27.414275412578998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453911.5515</v>
      </c>
      <c r="E19" s="71">
        <v>638521.16330000001</v>
      </c>
      <c r="F19" s="72">
        <v>71.087941573321999</v>
      </c>
      <c r="G19" s="71">
        <v>469343.89980000001</v>
      </c>
      <c r="H19" s="72">
        <v>-3.2880683666233002</v>
      </c>
      <c r="I19" s="71">
        <v>42650.995499999997</v>
      </c>
      <c r="J19" s="72">
        <v>9.3963229970806292</v>
      </c>
      <c r="K19" s="71">
        <v>46490.595399999998</v>
      </c>
      <c r="L19" s="72">
        <v>9.9054436245599202</v>
      </c>
      <c r="M19" s="72">
        <v>-8.2588744389365004E-2</v>
      </c>
      <c r="N19" s="71">
        <v>11032349.676899999</v>
      </c>
      <c r="O19" s="71">
        <v>168233374.68009999</v>
      </c>
      <c r="P19" s="71">
        <v>9265</v>
      </c>
      <c r="Q19" s="71">
        <v>10688</v>
      </c>
      <c r="R19" s="72">
        <v>-13.313997005988</v>
      </c>
      <c r="S19" s="71">
        <v>48.992072477064198</v>
      </c>
      <c r="T19" s="71">
        <v>45.761683065119797</v>
      </c>
      <c r="U19" s="73">
        <v>6.59369822221091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941977.99269999994</v>
      </c>
      <c r="E20" s="71">
        <v>1185086.0985999999</v>
      </c>
      <c r="F20" s="72">
        <v>79.486038509168594</v>
      </c>
      <c r="G20" s="71">
        <v>1180735.8437999999</v>
      </c>
      <c r="H20" s="72">
        <v>-20.221106384946999</v>
      </c>
      <c r="I20" s="71">
        <v>62673.2405</v>
      </c>
      <c r="J20" s="72">
        <v>6.6533656821810796</v>
      </c>
      <c r="K20" s="71">
        <v>76602.739100000006</v>
      </c>
      <c r="L20" s="72">
        <v>6.4877118368378603</v>
      </c>
      <c r="M20" s="72">
        <v>-0.181840737859464</v>
      </c>
      <c r="N20" s="71">
        <v>22127407.924400002</v>
      </c>
      <c r="O20" s="71">
        <v>275613669.74849999</v>
      </c>
      <c r="P20" s="71">
        <v>40678</v>
      </c>
      <c r="Q20" s="71">
        <v>45584</v>
      </c>
      <c r="R20" s="72">
        <v>-10.7625482625483</v>
      </c>
      <c r="S20" s="71">
        <v>23.156939689758602</v>
      </c>
      <c r="T20" s="71">
        <v>22.219331998069499</v>
      </c>
      <c r="U20" s="73">
        <v>4.04892746731886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344497.58429999999</v>
      </c>
      <c r="E21" s="71">
        <v>415351.80109999998</v>
      </c>
      <c r="F21" s="72">
        <v>82.941155759442296</v>
      </c>
      <c r="G21" s="71">
        <v>377938.46980000002</v>
      </c>
      <c r="H21" s="72">
        <v>-8.8482354065984499</v>
      </c>
      <c r="I21" s="71">
        <v>45818.841500000002</v>
      </c>
      <c r="J21" s="72">
        <v>13.300192392669899</v>
      </c>
      <c r="K21" s="71">
        <v>41387.775699999998</v>
      </c>
      <c r="L21" s="72">
        <v>10.9509295843585</v>
      </c>
      <c r="M21" s="72">
        <v>0.10706218744681199</v>
      </c>
      <c r="N21" s="71">
        <v>8058419.4735000003</v>
      </c>
      <c r="O21" s="71">
        <v>103311326.921</v>
      </c>
      <c r="P21" s="71">
        <v>30865</v>
      </c>
      <c r="Q21" s="71">
        <v>34889</v>
      </c>
      <c r="R21" s="72">
        <v>-11.533721230187201</v>
      </c>
      <c r="S21" s="71">
        <v>11.1614315341001</v>
      </c>
      <c r="T21" s="71">
        <v>11.1006855828485</v>
      </c>
      <c r="U21" s="73">
        <v>0.54424874682125601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1352789.3107</v>
      </c>
      <c r="E22" s="71">
        <v>1377257.3836999999</v>
      </c>
      <c r="F22" s="72">
        <v>98.223420452154997</v>
      </c>
      <c r="G22" s="71">
        <v>1255418.9465000001</v>
      </c>
      <c r="H22" s="72">
        <v>7.7560056323397104</v>
      </c>
      <c r="I22" s="71">
        <v>154048.9816</v>
      </c>
      <c r="J22" s="72">
        <v>11.3875073066838</v>
      </c>
      <c r="K22" s="71">
        <v>131269.47390000001</v>
      </c>
      <c r="L22" s="72">
        <v>10.4562285176568</v>
      </c>
      <c r="M22" s="72">
        <v>0.17353240645539</v>
      </c>
      <c r="N22" s="71">
        <v>30857608.601599999</v>
      </c>
      <c r="O22" s="71">
        <v>343131174.02460003</v>
      </c>
      <c r="P22" s="71">
        <v>82877</v>
      </c>
      <c r="Q22" s="71">
        <v>97742</v>
      </c>
      <c r="R22" s="72">
        <v>-15.2084058030325</v>
      </c>
      <c r="S22" s="71">
        <v>16.322855686137299</v>
      </c>
      <c r="T22" s="71">
        <v>16.324840520963399</v>
      </c>
      <c r="U22" s="73">
        <v>-1.2159850360928001E-2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2817235.4951999998</v>
      </c>
      <c r="E23" s="71">
        <v>3517542.4441999998</v>
      </c>
      <c r="F23" s="72">
        <v>80.091016381203303</v>
      </c>
      <c r="G23" s="71">
        <v>2759268.3752000001</v>
      </c>
      <c r="H23" s="72">
        <v>2.1008148580617498</v>
      </c>
      <c r="I23" s="71">
        <v>275079.58439999999</v>
      </c>
      <c r="J23" s="72">
        <v>9.7641672081968292</v>
      </c>
      <c r="K23" s="71">
        <v>66238.418099999995</v>
      </c>
      <c r="L23" s="72">
        <v>2.4005790337519799</v>
      </c>
      <c r="M23" s="72">
        <v>3.1528706797422799</v>
      </c>
      <c r="N23" s="71">
        <v>64053306.104099996</v>
      </c>
      <c r="O23" s="71">
        <v>731109500.01259995</v>
      </c>
      <c r="P23" s="71">
        <v>85314</v>
      </c>
      <c r="Q23" s="71">
        <v>99891</v>
      </c>
      <c r="R23" s="72">
        <v>-14.5929062678319</v>
      </c>
      <c r="S23" s="71">
        <v>33.021959997186897</v>
      </c>
      <c r="T23" s="71">
        <v>32.105240461102603</v>
      </c>
      <c r="U23" s="73">
        <v>2.7760906262449598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282487.54840000003</v>
      </c>
      <c r="E24" s="71">
        <v>352736.4486</v>
      </c>
      <c r="F24" s="72">
        <v>80.084592766407994</v>
      </c>
      <c r="G24" s="71">
        <v>286917.23920000001</v>
      </c>
      <c r="H24" s="72">
        <v>-1.5438914762846301</v>
      </c>
      <c r="I24" s="71">
        <v>48796.807999999997</v>
      </c>
      <c r="J24" s="72">
        <v>17.273967747032899</v>
      </c>
      <c r="K24" s="71">
        <v>55247.926599999999</v>
      </c>
      <c r="L24" s="72">
        <v>19.255701314443701</v>
      </c>
      <c r="M24" s="72">
        <v>-0.116766709576391</v>
      </c>
      <c r="N24" s="71">
        <v>6237486.0262000002</v>
      </c>
      <c r="O24" s="71">
        <v>69170730.578299999</v>
      </c>
      <c r="P24" s="71">
        <v>27638</v>
      </c>
      <c r="Q24" s="71">
        <v>30483</v>
      </c>
      <c r="R24" s="72">
        <v>-9.3330708919725698</v>
      </c>
      <c r="S24" s="71">
        <v>10.2209837325422</v>
      </c>
      <c r="T24" s="71">
        <v>10.236352458747501</v>
      </c>
      <c r="U24" s="73">
        <v>-0.150364452263158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293933.7867</v>
      </c>
      <c r="E25" s="71">
        <v>331103.53139999998</v>
      </c>
      <c r="F25" s="72">
        <v>88.773981194692894</v>
      </c>
      <c r="G25" s="71">
        <v>254894.91070000001</v>
      </c>
      <c r="H25" s="72">
        <v>15.315674955137499</v>
      </c>
      <c r="I25" s="71">
        <v>21553.523099999999</v>
      </c>
      <c r="J25" s="72">
        <v>7.3327817608114403</v>
      </c>
      <c r="K25" s="71">
        <v>22004.868900000001</v>
      </c>
      <c r="L25" s="72">
        <v>8.6329181071405401</v>
      </c>
      <c r="M25" s="72">
        <v>-2.0511178778256998E-2</v>
      </c>
      <c r="N25" s="71">
        <v>6199614.1322999997</v>
      </c>
      <c r="O25" s="71">
        <v>76062079.236000001</v>
      </c>
      <c r="P25" s="71">
        <v>21662</v>
      </c>
      <c r="Q25" s="71">
        <v>22807</v>
      </c>
      <c r="R25" s="72">
        <v>-5.0203884772218998</v>
      </c>
      <c r="S25" s="71">
        <v>13.569097345582099</v>
      </c>
      <c r="T25" s="71">
        <v>13.5524576752751</v>
      </c>
      <c r="U25" s="73">
        <v>0.122629161566208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507419.07630000002</v>
      </c>
      <c r="E26" s="71">
        <v>651530.23609999998</v>
      </c>
      <c r="F26" s="72">
        <v>77.881124802029802</v>
      </c>
      <c r="G26" s="71">
        <v>477820.94179999997</v>
      </c>
      <c r="H26" s="72">
        <v>6.1943987612809401</v>
      </c>
      <c r="I26" s="71">
        <v>95614.606</v>
      </c>
      <c r="J26" s="72">
        <v>18.843321125646799</v>
      </c>
      <c r="K26" s="71">
        <v>98122.235499999995</v>
      </c>
      <c r="L26" s="72">
        <v>20.535356849443101</v>
      </c>
      <c r="M26" s="72">
        <v>-2.5556179873214999E-2</v>
      </c>
      <c r="N26" s="71">
        <v>13452120.263499999</v>
      </c>
      <c r="O26" s="71">
        <v>162882229.72499999</v>
      </c>
      <c r="P26" s="71">
        <v>35433</v>
      </c>
      <c r="Q26" s="71">
        <v>38785</v>
      </c>
      <c r="R26" s="72">
        <v>-8.6425164367667904</v>
      </c>
      <c r="S26" s="71">
        <v>14.320522572178501</v>
      </c>
      <c r="T26" s="71">
        <v>13.762766151862801</v>
      </c>
      <c r="U26" s="73">
        <v>3.8948049381887699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293529.75520000001</v>
      </c>
      <c r="E27" s="71">
        <v>350649.73930000002</v>
      </c>
      <c r="F27" s="72">
        <v>83.710244811809005</v>
      </c>
      <c r="G27" s="71">
        <v>318427.77799999999</v>
      </c>
      <c r="H27" s="72">
        <v>-7.8190486258394101</v>
      </c>
      <c r="I27" s="71">
        <v>81457.200500000006</v>
      </c>
      <c r="J27" s="72">
        <v>27.750917601010599</v>
      </c>
      <c r="K27" s="71">
        <v>105917.00229999999</v>
      </c>
      <c r="L27" s="72">
        <v>33.262488268218902</v>
      </c>
      <c r="M27" s="72">
        <v>-0.23093366757793901</v>
      </c>
      <c r="N27" s="71">
        <v>5590726.7485999996</v>
      </c>
      <c r="O27" s="71">
        <v>61410645.310800001</v>
      </c>
      <c r="P27" s="71">
        <v>35915</v>
      </c>
      <c r="Q27" s="71">
        <v>41591</v>
      </c>
      <c r="R27" s="72">
        <v>-13.647183284845299</v>
      </c>
      <c r="S27" s="71">
        <v>8.1729014395099604</v>
      </c>
      <c r="T27" s="71">
        <v>8.28030646053233</v>
      </c>
      <c r="U27" s="73">
        <v>-1.3141602381639801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927069.87820000004</v>
      </c>
      <c r="E28" s="71">
        <v>1069948.3802</v>
      </c>
      <c r="F28" s="72">
        <v>86.646224748403995</v>
      </c>
      <c r="G28" s="71">
        <v>985185.36899999995</v>
      </c>
      <c r="H28" s="72">
        <v>-5.8989396948707498</v>
      </c>
      <c r="I28" s="71">
        <v>61200.2235</v>
      </c>
      <c r="J28" s="72">
        <v>6.6014682322357903</v>
      </c>
      <c r="K28" s="71">
        <v>40209.178200000002</v>
      </c>
      <c r="L28" s="72">
        <v>4.08138198812411</v>
      </c>
      <c r="M28" s="72">
        <v>0.52204611582934601</v>
      </c>
      <c r="N28" s="71">
        <v>20764672.497499999</v>
      </c>
      <c r="O28" s="71">
        <v>218831619.6956</v>
      </c>
      <c r="P28" s="71">
        <v>42858</v>
      </c>
      <c r="Q28" s="71">
        <v>43917</v>
      </c>
      <c r="R28" s="72">
        <v>-2.4113668966459501</v>
      </c>
      <c r="S28" s="71">
        <v>21.631197867375999</v>
      </c>
      <c r="T28" s="71">
        <v>21.447911332741299</v>
      </c>
      <c r="U28" s="73">
        <v>0.84732494131131797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700279.36629999999</v>
      </c>
      <c r="E29" s="71">
        <v>817616.45759999997</v>
      </c>
      <c r="F29" s="72">
        <v>85.648883384218195</v>
      </c>
      <c r="G29" s="71">
        <v>752564.23549999995</v>
      </c>
      <c r="H29" s="72">
        <v>-6.9475623121077703</v>
      </c>
      <c r="I29" s="71">
        <v>114341.9195</v>
      </c>
      <c r="J29" s="72">
        <v>16.328043492718901</v>
      </c>
      <c r="K29" s="71">
        <v>104115.0736</v>
      </c>
      <c r="L29" s="72">
        <v>13.8347092100153</v>
      </c>
      <c r="M29" s="72">
        <v>9.8226371517447994E-2</v>
      </c>
      <c r="N29" s="71">
        <v>14192098.1008</v>
      </c>
      <c r="O29" s="71">
        <v>162033631.8416</v>
      </c>
      <c r="P29" s="71">
        <v>98414</v>
      </c>
      <c r="Q29" s="71">
        <v>100545</v>
      </c>
      <c r="R29" s="72">
        <v>-2.1194490029340201</v>
      </c>
      <c r="S29" s="71">
        <v>7.1156478377060202</v>
      </c>
      <c r="T29" s="71">
        <v>6.9671797205231503</v>
      </c>
      <c r="U29" s="73">
        <v>2.08650175738225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1252455.6713</v>
      </c>
      <c r="E30" s="71">
        <v>1374134.47</v>
      </c>
      <c r="F30" s="72">
        <v>91.145058845660202</v>
      </c>
      <c r="G30" s="71">
        <v>1019887.9785</v>
      </c>
      <c r="H30" s="72">
        <v>22.803258563950202</v>
      </c>
      <c r="I30" s="71">
        <v>134374.77350000001</v>
      </c>
      <c r="J30" s="72">
        <v>10.7289045496137</v>
      </c>
      <c r="K30" s="71">
        <v>131969.87789999999</v>
      </c>
      <c r="L30" s="72">
        <v>12.9396444199778</v>
      </c>
      <c r="M30" s="72">
        <v>1.8223064522514001E-2</v>
      </c>
      <c r="N30" s="71">
        <v>27488676.842099998</v>
      </c>
      <c r="O30" s="71">
        <v>301363057.30040002</v>
      </c>
      <c r="P30" s="71">
        <v>80742</v>
      </c>
      <c r="Q30" s="71">
        <v>87958</v>
      </c>
      <c r="R30" s="72">
        <v>-8.2039155051274495</v>
      </c>
      <c r="S30" s="71">
        <v>15.511823726189601</v>
      </c>
      <c r="T30" s="71">
        <v>15.8619848313968</v>
      </c>
      <c r="U30" s="73">
        <v>-2.2573819261239501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1197659.602</v>
      </c>
      <c r="E31" s="71">
        <v>1028410.1258</v>
      </c>
      <c r="F31" s="72">
        <v>116.457391069379</v>
      </c>
      <c r="G31" s="71">
        <v>840676.06909999996</v>
      </c>
      <c r="H31" s="72">
        <v>42.463862838652602</v>
      </c>
      <c r="I31" s="71">
        <v>15194.208699999999</v>
      </c>
      <c r="J31" s="72">
        <v>1.2686583629127</v>
      </c>
      <c r="K31" s="71">
        <v>20977.9584</v>
      </c>
      <c r="L31" s="72">
        <v>2.4953676179290198</v>
      </c>
      <c r="M31" s="72">
        <v>-0.27570603343364403</v>
      </c>
      <c r="N31" s="71">
        <v>21369472.147100002</v>
      </c>
      <c r="O31" s="71">
        <v>283388253.93360001</v>
      </c>
      <c r="P31" s="71">
        <v>36670</v>
      </c>
      <c r="Q31" s="71">
        <v>38638</v>
      </c>
      <c r="R31" s="72">
        <v>-5.09343133702572</v>
      </c>
      <c r="S31" s="71">
        <v>32.660474556858503</v>
      </c>
      <c r="T31" s="71">
        <v>33.098657707438299</v>
      </c>
      <c r="U31" s="73">
        <v>-1.3416313036633301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121743.29580000001</v>
      </c>
      <c r="E32" s="71">
        <v>153193.71239999999</v>
      </c>
      <c r="F32" s="72">
        <v>79.470164860369295</v>
      </c>
      <c r="G32" s="71">
        <v>127269.1948</v>
      </c>
      <c r="H32" s="72">
        <v>-4.3418982957217498</v>
      </c>
      <c r="I32" s="71">
        <v>31329.722099999999</v>
      </c>
      <c r="J32" s="72">
        <v>25.7342483576825</v>
      </c>
      <c r="K32" s="71">
        <v>36042.120699999999</v>
      </c>
      <c r="L32" s="72">
        <v>28.319595135837201</v>
      </c>
      <c r="M32" s="72">
        <v>-0.13074698459683001</v>
      </c>
      <c r="N32" s="71">
        <v>2579525.8917</v>
      </c>
      <c r="O32" s="71">
        <v>31002332.488600001</v>
      </c>
      <c r="P32" s="71">
        <v>26461</v>
      </c>
      <c r="Q32" s="71">
        <v>28722</v>
      </c>
      <c r="R32" s="72">
        <v>-7.8720144836710499</v>
      </c>
      <c r="S32" s="71">
        <v>4.60085770756963</v>
      </c>
      <c r="T32" s="71">
        <v>4.6971128264048501</v>
      </c>
      <c r="U32" s="73">
        <v>-2.0921124919132201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1">
        <v>12.743399999999999</v>
      </c>
      <c r="O33" s="71">
        <v>185.7388</v>
      </c>
      <c r="P33" s="74"/>
      <c r="Q33" s="71">
        <v>1</v>
      </c>
      <c r="R33" s="74"/>
      <c r="S33" s="74"/>
      <c r="T33" s="71">
        <v>2.2124000000000001</v>
      </c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thickBot="1" x14ac:dyDescent="0.2">
      <c r="A35" s="56"/>
      <c r="B35" s="45" t="s">
        <v>32</v>
      </c>
      <c r="C35" s="46"/>
      <c r="D35" s="71">
        <v>197836.17110000001</v>
      </c>
      <c r="E35" s="71">
        <v>208078.56599999999</v>
      </c>
      <c r="F35" s="72">
        <v>95.077630965603603</v>
      </c>
      <c r="G35" s="71">
        <v>191548.18549999999</v>
      </c>
      <c r="H35" s="72">
        <v>3.2827173922772599</v>
      </c>
      <c r="I35" s="71">
        <v>25254.667000000001</v>
      </c>
      <c r="J35" s="72">
        <v>12.765444690715601</v>
      </c>
      <c r="K35" s="71">
        <v>15447.6458</v>
      </c>
      <c r="L35" s="72">
        <v>8.0646265375351192</v>
      </c>
      <c r="M35" s="72">
        <v>0.63485539006856295</v>
      </c>
      <c r="N35" s="71">
        <v>4050282.9287</v>
      </c>
      <c r="O35" s="71">
        <v>44415555.556500003</v>
      </c>
      <c r="P35" s="71">
        <v>14559</v>
      </c>
      <c r="Q35" s="71">
        <v>16333</v>
      </c>
      <c r="R35" s="72">
        <v>-10.8614461519623</v>
      </c>
      <c r="S35" s="71">
        <v>13.588582395768899</v>
      </c>
      <c r="T35" s="71">
        <v>13.9126015428886</v>
      </c>
      <c r="U35" s="73">
        <v>-2.3844955837378499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63567.62</v>
      </c>
      <c r="E36" s="74"/>
      <c r="F36" s="74"/>
      <c r="G36" s="71">
        <v>6827.35</v>
      </c>
      <c r="H36" s="72">
        <v>831.07311035760597</v>
      </c>
      <c r="I36" s="71">
        <v>2580.69</v>
      </c>
      <c r="J36" s="72">
        <v>4.0597555799635101</v>
      </c>
      <c r="K36" s="71">
        <v>682.73</v>
      </c>
      <c r="L36" s="72">
        <v>9.9999267651431403</v>
      </c>
      <c r="M36" s="72">
        <v>2.7799569375887998</v>
      </c>
      <c r="N36" s="71">
        <v>1638460.27</v>
      </c>
      <c r="O36" s="71">
        <v>15332179.91</v>
      </c>
      <c r="P36" s="71">
        <v>65</v>
      </c>
      <c r="Q36" s="71">
        <v>107</v>
      </c>
      <c r="R36" s="72">
        <v>-39.252336448598101</v>
      </c>
      <c r="S36" s="71">
        <v>977.96338461538505</v>
      </c>
      <c r="T36" s="71">
        <v>1741.91308411215</v>
      </c>
      <c r="U36" s="73">
        <v>-78.116390809172501</v>
      </c>
      <c r="V36" s="40"/>
      <c r="W36" s="40"/>
    </row>
    <row r="37" spans="1:23" ht="12" thickBot="1" x14ac:dyDescent="0.2">
      <c r="A37" s="56"/>
      <c r="B37" s="45" t="s">
        <v>36</v>
      </c>
      <c r="C37" s="46"/>
      <c r="D37" s="71">
        <v>216377.04</v>
      </c>
      <c r="E37" s="71">
        <v>201429.52559999999</v>
      </c>
      <c r="F37" s="72">
        <v>107.420716677694</v>
      </c>
      <c r="G37" s="71">
        <v>231389.77</v>
      </c>
      <c r="H37" s="72">
        <v>-6.48806989176747</v>
      </c>
      <c r="I37" s="71">
        <v>-25635.37</v>
      </c>
      <c r="J37" s="72">
        <v>-11.8475463015854</v>
      </c>
      <c r="K37" s="71">
        <v>-35619.22</v>
      </c>
      <c r="L37" s="72">
        <v>-15.393601886548399</v>
      </c>
      <c r="M37" s="72">
        <v>-0.28029389750814299</v>
      </c>
      <c r="N37" s="71">
        <v>5548563.5199999996</v>
      </c>
      <c r="O37" s="71">
        <v>110149777.02</v>
      </c>
      <c r="P37" s="71">
        <v>104</v>
      </c>
      <c r="Q37" s="71">
        <v>69</v>
      </c>
      <c r="R37" s="72">
        <v>50.7246376811594</v>
      </c>
      <c r="S37" s="71">
        <v>2080.5484615384598</v>
      </c>
      <c r="T37" s="71">
        <v>2444.2611594202899</v>
      </c>
      <c r="U37" s="73">
        <v>-17.481577795735699</v>
      </c>
      <c r="V37" s="40"/>
      <c r="W37" s="40"/>
    </row>
    <row r="38" spans="1:23" ht="12" thickBot="1" x14ac:dyDescent="0.2">
      <c r="A38" s="56"/>
      <c r="B38" s="45" t="s">
        <v>37</v>
      </c>
      <c r="C38" s="46"/>
      <c r="D38" s="71">
        <v>71529.89</v>
      </c>
      <c r="E38" s="71">
        <v>161330.40160000001</v>
      </c>
      <c r="F38" s="72">
        <v>44.337514374600097</v>
      </c>
      <c r="G38" s="71">
        <v>105576.93</v>
      </c>
      <c r="H38" s="72">
        <v>-32.248560362571602</v>
      </c>
      <c r="I38" s="71">
        <v>-5929.94</v>
      </c>
      <c r="J38" s="72">
        <v>-8.2901567442645305</v>
      </c>
      <c r="K38" s="71">
        <v>-1111.0899999999999</v>
      </c>
      <c r="L38" s="72">
        <v>-1.05239847379536</v>
      </c>
      <c r="M38" s="72">
        <v>4.3370474039006801</v>
      </c>
      <c r="N38" s="71">
        <v>5111687.74</v>
      </c>
      <c r="O38" s="71">
        <v>115408430.81999999</v>
      </c>
      <c r="P38" s="71">
        <v>32</v>
      </c>
      <c r="Q38" s="71">
        <v>15</v>
      </c>
      <c r="R38" s="72">
        <v>113.333333333333</v>
      </c>
      <c r="S38" s="71">
        <v>2235.3090625</v>
      </c>
      <c r="T38" s="71">
        <v>2855.38533333333</v>
      </c>
      <c r="U38" s="73">
        <v>-27.740068755406501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140984.79999999999</v>
      </c>
      <c r="E39" s="71">
        <v>116612.57769999999</v>
      </c>
      <c r="F39" s="72">
        <v>120.900165986126</v>
      </c>
      <c r="G39" s="71">
        <v>122895.88</v>
      </c>
      <c r="H39" s="72">
        <v>14.718898631915099</v>
      </c>
      <c r="I39" s="71">
        <v>-21873.45</v>
      </c>
      <c r="J39" s="72">
        <v>-15.514757619261101</v>
      </c>
      <c r="K39" s="71">
        <v>-18580.419999999998</v>
      </c>
      <c r="L39" s="72">
        <v>-15.1188306719477</v>
      </c>
      <c r="M39" s="72">
        <v>0.17723119283632999</v>
      </c>
      <c r="N39" s="71">
        <v>4843810.9800000004</v>
      </c>
      <c r="O39" s="71">
        <v>76519016.299999997</v>
      </c>
      <c r="P39" s="71">
        <v>89</v>
      </c>
      <c r="Q39" s="71">
        <v>79</v>
      </c>
      <c r="R39" s="72">
        <v>12.6582278481013</v>
      </c>
      <c r="S39" s="71">
        <v>1584.0988764044901</v>
      </c>
      <c r="T39" s="71">
        <v>1391.7693670886099</v>
      </c>
      <c r="U39" s="73">
        <v>12.141256595827301</v>
      </c>
      <c r="V39" s="40"/>
      <c r="W39" s="40"/>
    </row>
    <row r="40" spans="1:23" ht="12" thickBot="1" x14ac:dyDescent="0.2">
      <c r="A40" s="56"/>
      <c r="B40" s="45" t="s">
        <v>73</v>
      </c>
      <c r="C40" s="46"/>
      <c r="D40" s="71">
        <v>5.38</v>
      </c>
      <c r="E40" s="74"/>
      <c r="F40" s="74"/>
      <c r="G40" s="71">
        <v>0.36</v>
      </c>
      <c r="H40" s="72">
        <v>1394.44444444444</v>
      </c>
      <c r="I40" s="71">
        <v>5.12</v>
      </c>
      <c r="J40" s="72">
        <v>95.167286245353196</v>
      </c>
      <c r="K40" s="71">
        <v>0.02</v>
      </c>
      <c r="L40" s="72">
        <v>5.5555555555555598</v>
      </c>
      <c r="M40" s="72">
        <v>255</v>
      </c>
      <c r="N40" s="71">
        <v>202.11</v>
      </c>
      <c r="O40" s="71">
        <v>4078.53</v>
      </c>
      <c r="P40" s="71">
        <v>4</v>
      </c>
      <c r="Q40" s="71">
        <v>1</v>
      </c>
      <c r="R40" s="72">
        <v>300</v>
      </c>
      <c r="S40" s="71">
        <v>1.345</v>
      </c>
      <c r="T40" s="71">
        <v>0.04</v>
      </c>
      <c r="U40" s="73">
        <v>97.026022304832694</v>
      </c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141768.3763</v>
      </c>
      <c r="E41" s="71">
        <v>105276.7984</v>
      </c>
      <c r="F41" s="72">
        <v>134.66250727092799</v>
      </c>
      <c r="G41" s="71">
        <v>294837.60749999998</v>
      </c>
      <c r="H41" s="72">
        <v>-51.9164541110991</v>
      </c>
      <c r="I41" s="71">
        <v>8713.7430999999997</v>
      </c>
      <c r="J41" s="72">
        <v>6.1464646259054296</v>
      </c>
      <c r="K41" s="71">
        <v>16197.6212</v>
      </c>
      <c r="L41" s="72">
        <v>5.4937432633996703</v>
      </c>
      <c r="M41" s="72">
        <v>-0.46203562903421902</v>
      </c>
      <c r="N41" s="71">
        <v>3030296.2489999998</v>
      </c>
      <c r="O41" s="71">
        <v>47876091.929300003</v>
      </c>
      <c r="P41" s="71">
        <v>211</v>
      </c>
      <c r="Q41" s="71">
        <v>235</v>
      </c>
      <c r="R41" s="72">
        <v>-10.2127659574468</v>
      </c>
      <c r="S41" s="71">
        <v>671.88803933649297</v>
      </c>
      <c r="T41" s="71">
        <v>794.93729617021302</v>
      </c>
      <c r="U41" s="73">
        <v>-18.3139525679359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282589.66700000002</v>
      </c>
      <c r="E42" s="71">
        <v>328263.94089999999</v>
      </c>
      <c r="F42" s="72">
        <v>86.086112969102004</v>
      </c>
      <c r="G42" s="71">
        <v>353200.61290000001</v>
      </c>
      <c r="H42" s="72">
        <v>-19.9917393461579</v>
      </c>
      <c r="I42" s="71">
        <v>17917.981299999999</v>
      </c>
      <c r="J42" s="72">
        <v>6.3406356963504997</v>
      </c>
      <c r="K42" s="71">
        <v>19827.2929</v>
      </c>
      <c r="L42" s="72">
        <v>5.6136065951883296</v>
      </c>
      <c r="M42" s="72">
        <v>-9.6297139989291999E-2</v>
      </c>
      <c r="N42" s="71">
        <v>7407668.2056</v>
      </c>
      <c r="O42" s="71">
        <v>121644216.9218</v>
      </c>
      <c r="P42" s="71">
        <v>1498</v>
      </c>
      <c r="Q42" s="71">
        <v>1637</v>
      </c>
      <c r="R42" s="72">
        <v>-8.4911423335369598</v>
      </c>
      <c r="S42" s="71">
        <v>188.64463751668899</v>
      </c>
      <c r="T42" s="71">
        <v>179.858623701894</v>
      </c>
      <c r="U42" s="73">
        <v>4.6574415951886996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50360.71</v>
      </c>
      <c r="E43" s="71">
        <v>86673.512499999997</v>
      </c>
      <c r="F43" s="72">
        <v>58.103921887323999</v>
      </c>
      <c r="G43" s="71">
        <v>69529.98</v>
      </c>
      <c r="H43" s="72">
        <v>-27.569790757886</v>
      </c>
      <c r="I43" s="71">
        <v>-3975.18</v>
      </c>
      <c r="J43" s="72">
        <v>-7.8934153231755504</v>
      </c>
      <c r="K43" s="71">
        <v>-7922.24</v>
      </c>
      <c r="L43" s="72">
        <v>-11.393991483961299</v>
      </c>
      <c r="M43" s="72">
        <v>-0.49822524942440499</v>
      </c>
      <c r="N43" s="71">
        <v>2273423.35</v>
      </c>
      <c r="O43" s="71">
        <v>49205267.18</v>
      </c>
      <c r="P43" s="71">
        <v>43</v>
      </c>
      <c r="Q43" s="71">
        <v>36</v>
      </c>
      <c r="R43" s="72">
        <v>19.4444444444444</v>
      </c>
      <c r="S43" s="71">
        <v>1171.17930232558</v>
      </c>
      <c r="T43" s="71">
        <v>1456.98027777778</v>
      </c>
      <c r="U43" s="73">
        <v>-24.402836942617501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36431.64</v>
      </c>
      <c r="E44" s="71">
        <v>17636.919099999999</v>
      </c>
      <c r="F44" s="72">
        <v>206.56464881102701</v>
      </c>
      <c r="G44" s="71">
        <v>55424.85</v>
      </c>
      <c r="H44" s="72">
        <v>-34.268401267662398</v>
      </c>
      <c r="I44" s="71">
        <v>4879.84</v>
      </c>
      <c r="J44" s="72">
        <v>13.394510925118899</v>
      </c>
      <c r="K44" s="71">
        <v>7102.84</v>
      </c>
      <c r="L44" s="72">
        <v>12.8152624680085</v>
      </c>
      <c r="M44" s="72">
        <v>-0.31297340218842001</v>
      </c>
      <c r="N44" s="71">
        <v>1298460.45</v>
      </c>
      <c r="O44" s="71">
        <v>19616281.539999999</v>
      </c>
      <c r="P44" s="71">
        <v>36</v>
      </c>
      <c r="Q44" s="71">
        <v>25</v>
      </c>
      <c r="R44" s="72">
        <v>44</v>
      </c>
      <c r="S44" s="71">
        <v>1011.99</v>
      </c>
      <c r="T44" s="71">
        <v>747.79560000000004</v>
      </c>
      <c r="U44" s="73">
        <v>26.106423976521501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29446.812099999999</v>
      </c>
      <c r="E45" s="77"/>
      <c r="F45" s="77"/>
      <c r="G45" s="76">
        <v>18400.6698</v>
      </c>
      <c r="H45" s="78">
        <v>60.031196799151303</v>
      </c>
      <c r="I45" s="76">
        <v>1615.7168999999999</v>
      </c>
      <c r="J45" s="78">
        <v>5.4868992083526802</v>
      </c>
      <c r="K45" s="76">
        <v>1812.5998</v>
      </c>
      <c r="L45" s="78">
        <v>9.8507272816775409</v>
      </c>
      <c r="M45" s="78">
        <v>-0.108619067485277</v>
      </c>
      <c r="N45" s="76">
        <v>473844.54700000002</v>
      </c>
      <c r="O45" s="76">
        <v>6338311.0669999998</v>
      </c>
      <c r="P45" s="76">
        <v>21</v>
      </c>
      <c r="Q45" s="76">
        <v>23</v>
      </c>
      <c r="R45" s="78">
        <v>-8.6956521739130501</v>
      </c>
      <c r="S45" s="76">
        <v>1402.2291476190501</v>
      </c>
      <c r="T45" s="76">
        <v>1552.66443478261</v>
      </c>
      <c r="U45" s="79">
        <v>-10.728295544205199</v>
      </c>
      <c r="V45" s="40"/>
      <c r="W45" s="40"/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45:C45"/>
    <mergeCell ref="B37:C37"/>
    <mergeCell ref="B38:C38"/>
    <mergeCell ref="B39:C39"/>
    <mergeCell ref="B40:C40"/>
    <mergeCell ref="B19:C19"/>
    <mergeCell ref="B20:C20"/>
    <mergeCell ref="B21:C21"/>
    <mergeCell ref="B22:C22"/>
    <mergeCell ref="B23:C23"/>
    <mergeCell ref="B24:C24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3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69085</v>
      </c>
      <c r="D2" s="32">
        <v>676269.78996495705</v>
      </c>
      <c r="E2" s="32">
        <v>543681.97970769205</v>
      </c>
      <c r="F2" s="32">
        <v>132587.810257265</v>
      </c>
      <c r="G2" s="32">
        <v>543681.97970769205</v>
      </c>
      <c r="H2" s="32">
        <v>0.196057567888897</v>
      </c>
    </row>
    <row r="3" spans="1:8" ht="14.25" x14ac:dyDescent="0.2">
      <c r="A3" s="32">
        <v>2</v>
      </c>
      <c r="B3" s="33">
        <v>13</v>
      </c>
      <c r="C3" s="32">
        <v>14805</v>
      </c>
      <c r="D3" s="32">
        <v>134940.24772979401</v>
      </c>
      <c r="E3" s="32">
        <v>108076.48985307501</v>
      </c>
      <c r="F3" s="32">
        <v>26863.757876718901</v>
      </c>
      <c r="G3" s="32">
        <v>108076.48985307501</v>
      </c>
      <c r="H3" s="32">
        <v>0.19907891328694799</v>
      </c>
    </row>
    <row r="4" spans="1:8" ht="14.25" x14ac:dyDescent="0.2">
      <c r="A4" s="32">
        <v>3</v>
      </c>
      <c r="B4" s="33">
        <v>14</v>
      </c>
      <c r="C4" s="32">
        <v>114606</v>
      </c>
      <c r="D4" s="32">
        <v>162047.81341453001</v>
      </c>
      <c r="E4" s="32">
        <v>121705.722920513</v>
      </c>
      <c r="F4" s="32">
        <v>40342.090494017102</v>
      </c>
      <c r="G4" s="32">
        <v>121705.722920513</v>
      </c>
      <c r="H4" s="32">
        <v>0.24895177320794301</v>
      </c>
    </row>
    <row r="5" spans="1:8" ht="14.25" x14ac:dyDescent="0.2">
      <c r="A5" s="32">
        <v>4</v>
      </c>
      <c r="B5" s="33">
        <v>15</v>
      </c>
      <c r="C5" s="32">
        <v>3149</v>
      </c>
      <c r="D5" s="32">
        <v>40891.223297435899</v>
      </c>
      <c r="E5" s="32">
        <v>31671.4874384615</v>
      </c>
      <c r="F5" s="32">
        <v>9219.7358589743599</v>
      </c>
      <c r="G5" s="32">
        <v>31671.4874384615</v>
      </c>
      <c r="H5" s="32">
        <v>0.225469798052055</v>
      </c>
    </row>
    <row r="6" spans="1:8" ht="14.25" x14ac:dyDescent="0.2">
      <c r="A6" s="32">
        <v>5</v>
      </c>
      <c r="B6" s="33">
        <v>16</v>
      </c>
      <c r="C6" s="32">
        <v>2684</v>
      </c>
      <c r="D6" s="32">
        <v>194989.66517863201</v>
      </c>
      <c r="E6" s="32">
        <v>204046.63476410299</v>
      </c>
      <c r="F6" s="32">
        <v>-9056.9695854700894</v>
      </c>
      <c r="G6" s="32">
        <v>204046.63476410299</v>
      </c>
      <c r="H6" s="32">
        <v>-4.6448459600014598E-2</v>
      </c>
    </row>
    <row r="7" spans="1:8" ht="14.25" x14ac:dyDescent="0.2">
      <c r="A7" s="32">
        <v>6</v>
      </c>
      <c r="B7" s="33">
        <v>17</v>
      </c>
      <c r="C7" s="32">
        <v>22821.11</v>
      </c>
      <c r="D7" s="32">
        <v>259045.28064359</v>
      </c>
      <c r="E7" s="32">
        <v>205601.81357093999</v>
      </c>
      <c r="F7" s="32">
        <v>53443.467072649597</v>
      </c>
      <c r="G7" s="32">
        <v>205601.81357093999</v>
      </c>
      <c r="H7" s="32">
        <v>0.20630936390684701</v>
      </c>
    </row>
    <row r="8" spans="1:8" ht="14.25" x14ac:dyDescent="0.2">
      <c r="A8" s="32">
        <v>7</v>
      </c>
      <c r="B8" s="33">
        <v>18</v>
      </c>
      <c r="C8" s="32">
        <v>82988</v>
      </c>
      <c r="D8" s="32">
        <v>129712.044647009</v>
      </c>
      <c r="E8" s="32">
        <v>120758.65470940201</v>
      </c>
      <c r="F8" s="32">
        <v>8953.3899376068402</v>
      </c>
      <c r="G8" s="32">
        <v>120758.65470940201</v>
      </c>
      <c r="H8" s="32">
        <v>6.9025123780695294E-2</v>
      </c>
    </row>
    <row r="9" spans="1:8" ht="14.25" x14ac:dyDescent="0.2">
      <c r="A9" s="32">
        <v>8</v>
      </c>
      <c r="B9" s="33">
        <v>19</v>
      </c>
      <c r="C9" s="32">
        <v>15933</v>
      </c>
      <c r="D9" s="32">
        <v>89085.463528205102</v>
      </c>
      <c r="E9" s="32">
        <v>76033.538834188003</v>
      </c>
      <c r="F9" s="32">
        <v>13051.9246940171</v>
      </c>
      <c r="G9" s="32">
        <v>76033.538834188003</v>
      </c>
      <c r="H9" s="32">
        <v>0.146510150782173</v>
      </c>
    </row>
    <row r="10" spans="1:8" ht="14.25" x14ac:dyDescent="0.2">
      <c r="A10" s="32">
        <v>9</v>
      </c>
      <c r="B10" s="33">
        <v>21</v>
      </c>
      <c r="C10" s="32">
        <v>204447</v>
      </c>
      <c r="D10" s="32">
        <v>853022.53073675197</v>
      </c>
      <c r="E10" s="32">
        <v>812905.78061538504</v>
      </c>
      <c r="F10" s="32">
        <v>40116.750121367499</v>
      </c>
      <c r="G10" s="32">
        <v>812905.78061538504</v>
      </c>
      <c r="H10" s="35">
        <v>4.7028945515329899E-2</v>
      </c>
    </row>
    <row r="11" spans="1:8" ht="14.25" x14ac:dyDescent="0.2">
      <c r="A11" s="32">
        <v>10</v>
      </c>
      <c r="B11" s="33">
        <v>22</v>
      </c>
      <c r="C11" s="32">
        <v>45800.938000000002</v>
      </c>
      <c r="D11" s="32">
        <v>733063.62307863205</v>
      </c>
      <c r="E11" s="32">
        <v>589483.90476837603</v>
      </c>
      <c r="F11" s="32">
        <v>143579.71831025599</v>
      </c>
      <c r="G11" s="32">
        <v>589483.90476837603</v>
      </c>
      <c r="H11" s="32">
        <v>0.1958625606155</v>
      </c>
    </row>
    <row r="12" spans="1:8" ht="14.25" x14ac:dyDescent="0.2">
      <c r="A12" s="32">
        <v>11</v>
      </c>
      <c r="B12" s="33">
        <v>23</v>
      </c>
      <c r="C12" s="32">
        <v>265338.52</v>
      </c>
      <c r="D12" s="32">
        <v>2012475.07640327</v>
      </c>
      <c r="E12" s="32">
        <v>1756209.93082466</v>
      </c>
      <c r="F12" s="32">
        <v>256265.14557861001</v>
      </c>
      <c r="G12" s="32">
        <v>1756209.93082466</v>
      </c>
      <c r="H12" s="32">
        <v>0.127338295307792</v>
      </c>
    </row>
    <row r="13" spans="1:8" ht="14.25" x14ac:dyDescent="0.2">
      <c r="A13" s="32">
        <v>12</v>
      </c>
      <c r="B13" s="33">
        <v>24</v>
      </c>
      <c r="C13" s="32">
        <v>24896</v>
      </c>
      <c r="D13" s="32">
        <v>453911.61046752101</v>
      </c>
      <c r="E13" s="32">
        <v>411260.55623076903</v>
      </c>
      <c r="F13" s="32">
        <v>42651.054236752097</v>
      </c>
      <c r="G13" s="32">
        <v>411260.55623076903</v>
      </c>
      <c r="H13" s="32">
        <v>9.3963347165370498E-2</v>
      </c>
    </row>
    <row r="14" spans="1:8" ht="14.25" x14ac:dyDescent="0.2">
      <c r="A14" s="32">
        <v>13</v>
      </c>
      <c r="B14" s="33">
        <v>25</v>
      </c>
      <c r="C14" s="32">
        <v>83690</v>
      </c>
      <c r="D14" s="32">
        <v>941978.08039999998</v>
      </c>
      <c r="E14" s="32">
        <v>879304.75219999999</v>
      </c>
      <c r="F14" s="32">
        <v>62673.328200000004</v>
      </c>
      <c r="G14" s="32">
        <v>879304.75219999999</v>
      </c>
      <c r="H14" s="32">
        <v>6.6533743729351405E-2</v>
      </c>
    </row>
    <row r="15" spans="1:8" ht="14.25" x14ac:dyDescent="0.2">
      <c r="A15" s="32">
        <v>14</v>
      </c>
      <c r="B15" s="33">
        <v>26</v>
      </c>
      <c r="C15" s="32">
        <v>66250</v>
      </c>
      <c r="D15" s="32">
        <v>344497.109714658</v>
      </c>
      <c r="E15" s="32">
        <v>298678.742660994</v>
      </c>
      <c r="F15" s="32">
        <v>45818.367053664602</v>
      </c>
      <c r="G15" s="32">
        <v>298678.742660994</v>
      </c>
      <c r="H15" s="32">
        <v>0.133000729938243</v>
      </c>
    </row>
    <row r="16" spans="1:8" ht="14.25" x14ac:dyDescent="0.2">
      <c r="A16" s="32">
        <v>15</v>
      </c>
      <c r="B16" s="33">
        <v>27</v>
      </c>
      <c r="C16" s="32">
        <v>195323.97500000001</v>
      </c>
      <c r="D16" s="32">
        <v>1352790.5946666701</v>
      </c>
      <c r="E16" s="32">
        <v>1198740.3267000001</v>
      </c>
      <c r="F16" s="32">
        <v>154050.26796666699</v>
      </c>
      <c r="G16" s="32">
        <v>1198740.3267000001</v>
      </c>
      <c r="H16" s="32">
        <v>0.11387591588380699</v>
      </c>
    </row>
    <row r="17" spans="1:8" ht="14.25" x14ac:dyDescent="0.2">
      <c r="A17" s="32">
        <v>16</v>
      </c>
      <c r="B17" s="33">
        <v>29</v>
      </c>
      <c r="C17" s="32">
        <v>216179</v>
      </c>
      <c r="D17" s="32">
        <v>2817237.05628462</v>
      </c>
      <c r="E17" s="32">
        <v>2542155.9463282102</v>
      </c>
      <c r="F17" s="32">
        <v>275081.10995641002</v>
      </c>
      <c r="G17" s="32">
        <v>2542155.9463282102</v>
      </c>
      <c r="H17" s="32">
        <v>9.7642159484863697E-2</v>
      </c>
    </row>
    <row r="18" spans="1:8" ht="14.25" x14ac:dyDescent="0.2">
      <c r="A18" s="32">
        <v>17</v>
      </c>
      <c r="B18" s="33">
        <v>31</v>
      </c>
      <c r="C18" s="32">
        <v>29584.026999999998</v>
      </c>
      <c r="D18" s="32">
        <v>282487.59322830301</v>
      </c>
      <c r="E18" s="32">
        <v>233690.74153927501</v>
      </c>
      <c r="F18" s="32">
        <v>48796.851689028903</v>
      </c>
      <c r="G18" s="32">
        <v>233690.74153927501</v>
      </c>
      <c r="H18" s="32">
        <v>0.17273980471627901</v>
      </c>
    </row>
    <row r="19" spans="1:8" ht="14.25" x14ac:dyDescent="0.2">
      <c r="A19" s="32">
        <v>18</v>
      </c>
      <c r="B19" s="33">
        <v>32</v>
      </c>
      <c r="C19" s="32">
        <v>19212.844000000001</v>
      </c>
      <c r="D19" s="32">
        <v>293933.79113852198</v>
      </c>
      <c r="E19" s="32">
        <v>272380.26625063003</v>
      </c>
      <c r="F19" s="32">
        <v>21553.524887891999</v>
      </c>
      <c r="G19" s="32">
        <v>272380.26625063003</v>
      </c>
      <c r="H19" s="32">
        <v>7.3327822583469204E-2</v>
      </c>
    </row>
    <row r="20" spans="1:8" ht="14.25" x14ac:dyDescent="0.2">
      <c r="A20" s="32">
        <v>19</v>
      </c>
      <c r="B20" s="33">
        <v>33</v>
      </c>
      <c r="C20" s="32">
        <v>38525.286999999997</v>
      </c>
      <c r="D20" s="32">
        <v>507419.041640852</v>
      </c>
      <c r="E20" s="32">
        <v>411804.49282515497</v>
      </c>
      <c r="F20" s="32">
        <v>95614.5488156965</v>
      </c>
      <c r="G20" s="32">
        <v>411804.49282515497</v>
      </c>
      <c r="H20" s="32">
        <v>0.18843311143095001</v>
      </c>
    </row>
    <row r="21" spans="1:8" ht="14.25" x14ac:dyDescent="0.2">
      <c r="A21" s="32">
        <v>20</v>
      </c>
      <c r="B21" s="33">
        <v>34</v>
      </c>
      <c r="C21" s="32">
        <v>57111.142999999996</v>
      </c>
      <c r="D21" s="32">
        <v>293529.64103079902</v>
      </c>
      <c r="E21" s="32">
        <v>212072.55820427401</v>
      </c>
      <c r="F21" s="32">
        <v>81457.082826525904</v>
      </c>
      <c r="G21" s="32">
        <v>212072.55820427401</v>
      </c>
      <c r="H21" s="32">
        <v>0.27750888305681798</v>
      </c>
    </row>
    <row r="22" spans="1:8" ht="14.25" x14ac:dyDescent="0.2">
      <c r="A22" s="32">
        <v>21</v>
      </c>
      <c r="B22" s="33">
        <v>35</v>
      </c>
      <c r="C22" s="32">
        <v>30987.208999999999</v>
      </c>
      <c r="D22" s="32">
        <v>927069.87761681399</v>
      </c>
      <c r="E22" s="32">
        <v>865869.61491504405</v>
      </c>
      <c r="F22" s="32">
        <v>61200.262701769898</v>
      </c>
      <c r="G22" s="32">
        <v>865869.61491504405</v>
      </c>
      <c r="H22" s="32">
        <v>6.6014724649554199E-2</v>
      </c>
    </row>
    <row r="23" spans="1:8" ht="14.25" x14ac:dyDescent="0.2">
      <c r="A23" s="32">
        <v>22</v>
      </c>
      <c r="B23" s="33">
        <v>36</v>
      </c>
      <c r="C23" s="32">
        <v>138928.30900000001</v>
      </c>
      <c r="D23" s="32">
        <v>700279.38676194695</v>
      </c>
      <c r="E23" s="32">
        <v>585937.40584682405</v>
      </c>
      <c r="F23" s="32">
        <v>114341.980915122</v>
      </c>
      <c r="G23" s="32">
        <v>585937.40584682405</v>
      </c>
      <c r="H23" s="32">
        <v>0.16328051785707101</v>
      </c>
    </row>
    <row r="24" spans="1:8" ht="14.25" x14ac:dyDescent="0.2">
      <c r="A24" s="32">
        <v>23</v>
      </c>
      <c r="B24" s="33">
        <v>37</v>
      </c>
      <c r="C24" s="32">
        <v>154041.80499999999</v>
      </c>
      <c r="D24" s="32">
        <v>1252455.6875132699</v>
      </c>
      <c r="E24" s="32">
        <v>1118080.8980189301</v>
      </c>
      <c r="F24" s="32">
        <v>134374.789494347</v>
      </c>
      <c r="G24" s="32">
        <v>1118080.8980189301</v>
      </c>
      <c r="H24" s="32">
        <v>0.10728905687765</v>
      </c>
    </row>
    <row r="25" spans="1:8" ht="14.25" x14ac:dyDescent="0.2">
      <c r="A25" s="32">
        <v>24</v>
      </c>
      <c r="B25" s="33">
        <v>38</v>
      </c>
      <c r="C25" s="32">
        <v>256317.56899999999</v>
      </c>
      <c r="D25" s="32">
        <v>1197659.55140354</v>
      </c>
      <c r="E25" s="32">
        <v>1182465.37250973</v>
      </c>
      <c r="F25" s="32">
        <v>15194.1788938053</v>
      </c>
      <c r="G25" s="32">
        <v>1182465.37250973</v>
      </c>
      <c r="H25" s="32">
        <v>1.2686559278051301E-2</v>
      </c>
    </row>
    <row r="26" spans="1:8" ht="14.25" x14ac:dyDescent="0.2">
      <c r="A26" s="32">
        <v>25</v>
      </c>
      <c r="B26" s="33">
        <v>39</v>
      </c>
      <c r="C26" s="32">
        <v>87541.504000000001</v>
      </c>
      <c r="D26" s="32">
        <v>121743.275785939</v>
      </c>
      <c r="E26" s="32">
        <v>90413.5885528535</v>
      </c>
      <c r="F26" s="32">
        <v>31329.687233085599</v>
      </c>
      <c r="G26" s="32">
        <v>90413.5885528535</v>
      </c>
      <c r="H26" s="32">
        <v>0.25734223948575602</v>
      </c>
    </row>
    <row r="27" spans="1:8" ht="14.25" x14ac:dyDescent="0.2">
      <c r="A27" s="32">
        <v>26</v>
      </c>
      <c r="B27" s="33">
        <v>42</v>
      </c>
      <c r="C27" s="32">
        <v>10591.835999999999</v>
      </c>
      <c r="D27" s="32">
        <v>197836.17129999999</v>
      </c>
      <c r="E27" s="32">
        <v>172581.49</v>
      </c>
      <c r="F27" s="32">
        <v>25254.6813</v>
      </c>
      <c r="G27" s="32">
        <v>172581.49</v>
      </c>
      <c r="H27" s="32">
        <v>0.127654519060135</v>
      </c>
    </row>
    <row r="28" spans="1:8" ht="14.25" x14ac:dyDescent="0.2">
      <c r="A28" s="32">
        <v>27</v>
      </c>
      <c r="B28" s="33">
        <v>75</v>
      </c>
      <c r="C28" s="32">
        <v>619</v>
      </c>
      <c r="D28" s="32">
        <v>141768.376068376</v>
      </c>
      <c r="E28" s="32">
        <v>133054.632478632</v>
      </c>
      <c r="F28" s="32">
        <v>8713.7435897435898</v>
      </c>
      <c r="G28" s="32">
        <v>133054.632478632</v>
      </c>
      <c r="H28" s="32">
        <v>6.1464649814009897E-2</v>
      </c>
    </row>
    <row r="29" spans="1:8" ht="14.25" x14ac:dyDescent="0.2">
      <c r="A29" s="32">
        <v>28</v>
      </c>
      <c r="B29" s="33">
        <v>76</v>
      </c>
      <c r="C29" s="32">
        <v>1543</v>
      </c>
      <c r="D29" s="32">
        <v>282589.66218888899</v>
      </c>
      <c r="E29" s="32">
        <v>264671.687098291</v>
      </c>
      <c r="F29" s="32">
        <v>17917.975090598298</v>
      </c>
      <c r="G29" s="32">
        <v>264671.687098291</v>
      </c>
      <c r="H29" s="32">
        <v>6.3406336069794206E-2</v>
      </c>
    </row>
    <row r="30" spans="1:8" ht="14.25" x14ac:dyDescent="0.2">
      <c r="A30" s="32">
        <v>29</v>
      </c>
      <c r="B30" s="33">
        <v>99</v>
      </c>
      <c r="C30" s="32">
        <v>21</v>
      </c>
      <c r="D30" s="32">
        <v>29446.8118901747</v>
      </c>
      <c r="E30" s="32">
        <v>27831.095151652698</v>
      </c>
      <c r="F30" s="32">
        <v>1615.71673852205</v>
      </c>
      <c r="G30" s="32">
        <v>27831.095151652698</v>
      </c>
      <c r="H30" s="32">
        <v>5.4868986990783603E-2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6">
        <v>70</v>
      </c>
      <c r="C32" s="37">
        <v>65</v>
      </c>
      <c r="D32" s="37">
        <v>63567.62</v>
      </c>
      <c r="E32" s="37">
        <v>60986.93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94</v>
      </c>
      <c r="D33" s="37">
        <v>216377.04</v>
      </c>
      <c r="E33" s="37">
        <v>242012.41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28</v>
      </c>
      <c r="D34" s="37">
        <v>71529.89</v>
      </c>
      <c r="E34" s="37">
        <v>77459.83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87</v>
      </c>
      <c r="D35" s="37">
        <v>140984.79999999999</v>
      </c>
      <c r="E35" s="37">
        <v>162858.25</v>
      </c>
      <c r="F35" s="32"/>
      <c r="G35" s="32"/>
      <c r="H35" s="32"/>
    </row>
    <row r="36" spans="1:8" ht="14.25" x14ac:dyDescent="0.2">
      <c r="A36" s="32"/>
      <c r="B36" s="36">
        <v>74</v>
      </c>
      <c r="C36" s="37">
        <v>131</v>
      </c>
      <c r="D36" s="37">
        <v>5.38</v>
      </c>
      <c r="E36" s="37">
        <v>0.26</v>
      </c>
      <c r="F36" s="32"/>
      <c r="G36" s="32"/>
      <c r="H36" s="32"/>
    </row>
    <row r="37" spans="1:8" ht="14.25" x14ac:dyDescent="0.2">
      <c r="A37" s="32"/>
      <c r="B37" s="36">
        <v>77</v>
      </c>
      <c r="C37" s="37">
        <v>39</v>
      </c>
      <c r="D37" s="37">
        <v>50360.71</v>
      </c>
      <c r="E37" s="37">
        <v>54335.89</v>
      </c>
      <c r="F37" s="32"/>
      <c r="G37" s="32"/>
      <c r="H37" s="32"/>
    </row>
    <row r="38" spans="1:8" ht="14.25" x14ac:dyDescent="0.2">
      <c r="A38" s="32"/>
      <c r="B38" s="36">
        <v>78</v>
      </c>
      <c r="C38" s="37">
        <v>36</v>
      </c>
      <c r="D38" s="37">
        <v>36431.64</v>
      </c>
      <c r="E38" s="37">
        <v>31551.8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2015-08-22T00:16:59Z</dcterms:modified>
</cp:coreProperties>
</file>