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<sst xmlns="http://schemas.openxmlformats.org/spreadsheetml/2006/main" count="117" uniqueCount="75">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</sst>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6" sqref="C26:D26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21472149.835299995</v>
      </c>
      <c r="F3" s="25">
        <f>RA!I7</f>
        <v>1797126.4519</v>
      </c>
      <c r="G3" s="16">
        <f>SUM(G4:G40)</f>
        <v>19675023.383400008</v>
      </c>
      <c r="H3" s="27">
        <f>RA!J7</f>
        <v>8.3695692591784194</v>
      </c>
      <c r="I3" s="20">
        <f>SUM(I4:I40)</f>
        <v>21472155.587833229</v>
      </c>
      <c r="J3" s="21">
        <f>SUM(J4:J40)</f>
        <v>19675023.391891975</v>
      </c>
      <c r="K3" s="22">
        <f>E3-I3</f>
        <v>-5.7525332346558571</v>
      </c>
      <c r="L3" s="22">
        <f>G3-J3</f>
        <v>-8.4919668734073639E-3</v>
      </c>
    </row>
    <row r="4" spans="1:13" x14ac:dyDescent="0.15">
      <c r="A4" s="44">
        <f>RA!A8</f>
        <v>42238</v>
      </c>
      <c r="B4" s="12">
        <v>12</v>
      </c>
      <c r="C4" s="41" t="s">
        <v>6</v>
      </c>
      <c r="D4" s="41"/>
      <c r="E4" s="15">
        <f>VLOOKUP(C4,RA!B8:D36,3,0)</f>
        <v>800129.44570000004</v>
      </c>
      <c r="F4" s="25">
        <f>VLOOKUP(C4,RA!B8:I39,8,0)</f>
        <v>143446.52350000001</v>
      </c>
      <c r="G4" s="16">
        <f t="shared" ref="G4:G40" si="0">E4-F4</f>
        <v>656682.92220000003</v>
      </c>
      <c r="H4" s="27">
        <f>RA!J8</f>
        <v>17.927914573185699</v>
      </c>
      <c r="I4" s="20">
        <f>VLOOKUP(B4,RMS!B:D,3,FALSE)</f>
        <v>800130.42183418805</v>
      </c>
      <c r="J4" s="21">
        <f>VLOOKUP(B4,RMS!B:E,4,FALSE)</f>
        <v>656682.93933675205</v>
      </c>
      <c r="K4" s="22">
        <f t="shared" ref="K4:K40" si="1">E4-I4</f>
        <v>-0.97613418800756335</v>
      </c>
      <c r="L4" s="22">
        <f t="shared" ref="L4:L40" si="2">G4-J4</f>
        <v>-1.7136752023361623E-2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148387.9705</v>
      </c>
      <c r="F5" s="25">
        <f>VLOOKUP(C5,RA!B9:I40,8,0)</f>
        <v>29728.2739</v>
      </c>
      <c r="G5" s="16">
        <f t="shared" si="0"/>
        <v>118659.6966</v>
      </c>
      <c r="H5" s="27">
        <f>RA!J9</f>
        <v>20.034153577159401</v>
      </c>
      <c r="I5" s="20">
        <f>VLOOKUP(B5,RMS!B:D,3,FALSE)</f>
        <v>148388.10317200699</v>
      </c>
      <c r="J5" s="21">
        <f>VLOOKUP(B5,RMS!B:E,4,FALSE)</f>
        <v>118659.679353097</v>
      </c>
      <c r="K5" s="22">
        <f t="shared" si="1"/>
        <v>-0.13267200699192472</v>
      </c>
      <c r="L5" s="22">
        <f t="shared" si="2"/>
        <v>1.7246902993065305E-2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191872.8947</v>
      </c>
      <c r="F6" s="25">
        <f>VLOOKUP(C6,RA!B10:I41,8,0)</f>
        <v>45525.7114</v>
      </c>
      <c r="G6" s="16">
        <f t="shared" si="0"/>
        <v>146347.1833</v>
      </c>
      <c r="H6" s="27">
        <f>RA!J10</f>
        <v>23.727015465723301</v>
      </c>
      <c r="I6" s="20">
        <f>VLOOKUP(B6,RMS!B:D,3,FALSE)</f>
        <v>191875.23555213699</v>
      </c>
      <c r="J6" s="21">
        <f>VLOOKUP(B6,RMS!B:E,4,FALSE)</f>
        <v>146347.18357008501</v>
      </c>
      <c r="K6" s="22">
        <f>E6-I6</f>
        <v>-2.3408521369856317</v>
      </c>
      <c r="L6" s="22">
        <f t="shared" si="2"/>
        <v>-2.7008500183001161E-4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46541.874100000001</v>
      </c>
      <c r="F7" s="25">
        <f>VLOOKUP(C7,RA!B11:I42,8,0)</f>
        <v>10313.319</v>
      </c>
      <c r="G7" s="16">
        <f t="shared" si="0"/>
        <v>36228.555099999998</v>
      </c>
      <c r="H7" s="27">
        <f>RA!J11</f>
        <v>22.159225857215802</v>
      </c>
      <c r="I7" s="20">
        <f>VLOOKUP(B7,RMS!B:D,3,FALSE)</f>
        <v>46541.917626495699</v>
      </c>
      <c r="J7" s="21">
        <f>VLOOKUP(B7,RMS!B:E,4,FALSE)</f>
        <v>36228.554665812</v>
      </c>
      <c r="K7" s="22">
        <f t="shared" si="1"/>
        <v>-4.352649569773348E-2</v>
      </c>
      <c r="L7" s="22">
        <f t="shared" si="2"/>
        <v>4.3418799759820104E-4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204393.2812</v>
      </c>
      <c r="F8" s="25">
        <f>VLOOKUP(C8,RA!B12:I43,8,0)</f>
        <v>-2958.1439</v>
      </c>
      <c r="G8" s="16">
        <f t="shared" si="0"/>
        <v>207351.42509999999</v>
      </c>
      <c r="H8" s="27">
        <f>RA!J12</f>
        <v>-1.4472804011133</v>
      </c>
      <c r="I8" s="20">
        <f>VLOOKUP(B8,RMS!B:D,3,FALSE)</f>
        <v>204393.29443076899</v>
      </c>
      <c r="J8" s="21">
        <f>VLOOKUP(B8,RMS!B:E,4,FALSE)</f>
        <v>207351.423277778</v>
      </c>
      <c r="K8" s="22">
        <f t="shared" si="1"/>
        <v>-1.3230768992798403E-2</v>
      </c>
      <c r="L8" s="22">
        <f t="shared" si="2"/>
        <v>1.8222219950985163E-3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283502.7206</v>
      </c>
      <c r="F9" s="25">
        <f>VLOOKUP(C9,RA!B13:I44,8,0)</f>
        <v>58294.308599999997</v>
      </c>
      <c r="G9" s="16">
        <f t="shared" si="0"/>
        <v>225208.41200000001</v>
      </c>
      <c r="H9" s="27">
        <f>RA!J13</f>
        <v>20.562169024913398</v>
      </c>
      <c r="I9" s="20">
        <f>VLOOKUP(B9,RMS!B:D,3,FALSE)</f>
        <v>283502.99451538501</v>
      </c>
      <c r="J9" s="21">
        <f>VLOOKUP(B9,RMS!B:E,4,FALSE)</f>
        <v>225208.411415385</v>
      </c>
      <c r="K9" s="22">
        <f t="shared" si="1"/>
        <v>-0.27391538501251489</v>
      </c>
      <c r="L9" s="22">
        <f t="shared" si="2"/>
        <v>5.8461501612327993E-4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118443.76639999999</v>
      </c>
      <c r="F10" s="25">
        <f>VLOOKUP(C10,RA!B14:I45,8,0)</f>
        <v>17977.098600000001</v>
      </c>
      <c r="G10" s="16">
        <f t="shared" si="0"/>
        <v>100466.6678</v>
      </c>
      <c r="H10" s="27">
        <f>RA!J14</f>
        <v>15.1777498693253</v>
      </c>
      <c r="I10" s="20">
        <f>VLOOKUP(B10,RMS!B:D,3,FALSE)</f>
        <v>118443.76952564099</v>
      </c>
      <c r="J10" s="21">
        <f>VLOOKUP(B10,RMS!B:E,4,FALSE)</f>
        <v>100466.66193931601</v>
      </c>
      <c r="K10" s="22">
        <f t="shared" si="1"/>
        <v>-3.1256410002242774E-3</v>
      </c>
      <c r="L10" s="22">
        <f t="shared" si="2"/>
        <v>5.8606839884305373E-3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98870.643800000005</v>
      </c>
      <c r="F11" s="25">
        <f>VLOOKUP(C11,RA!B15:I46,8,0)</f>
        <v>14567.1808</v>
      </c>
      <c r="G11" s="16">
        <f t="shared" si="0"/>
        <v>84303.463000000003</v>
      </c>
      <c r="H11" s="27">
        <f>RA!J15</f>
        <v>14.733575346659199</v>
      </c>
      <c r="I11" s="20">
        <f>VLOOKUP(B11,RMS!B:D,3,FALSE)</f>
        <v>98870.728597435897</v>
      </c>
      <c r="J11" s="21">
        <f>VLOOKUP(B11,RMS!B:E,4,FALSE)</f>
        <v>84303.465115384606</v>
      </c>
      <c r="K11" s="22">
        <f t="shared" si="1"/>
        <v>-8.4797435891232453E-2</v>
      </c>
      <c r="L11" s="22">
        <f t="shared" si="2"/>
        <v>-2.1153846028028056E-3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1270920.2752</v>
      </c>
      <c r="F12" s="25">
        <f>VLOOKUP(C12,RA!B16:I47,8,0)</f>
        <v>-34418.969100000002</v>
      </c>
      <c r="G12" s="16">
        <f t="shared" si="0"/>
        <v>1305339.2443000001</v>
      </c>
      <c r="H12" s="27">
        <f>RA!J16</f>
        <v>-2.7081926200747399</v>
      </c>
      <c r="I12" s="20">
        <f>VLOOKUP(B12,RMS!B:D,3,FALSE)</f>
        <v>1270919.8483042701</v>
      </c>
      <c r="J12" s="21">
        <f>VLOOKUP(B12,RMS!B:E,4,FALSE)</f>
        <v>1305339.2445581199</v>
      </c>
      <c r="K12" s="22">
        <f t="shared" si="1"/>
        <v>0.42689572996459901</v>
      </c>
      <c r="L12" s="22">
        <f t="shared" si="2"/>
        <v>-2.5811977684497833E-4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2047991.4931000001</v>
      </c>
      <c r="F13" s="25">
        <f>VLOOKUP(C13,RA!B17:I48,8,0)</f>
        <v>-53313.877800000002</v>
      </c>
      <c r="G13" s="16">
        <f t="shared" si="0"/>
        <v>2101305.3709</v>
      </c>
      <c r="H13" s="27">
        <f>RA!J17</f>
        <v>-2.6032275026347902</v>
      </c>
      <c r="I13" s="20">
        <f>VLOOKUP(B13,RMS!B:D,3,FALSE)</f>
        <v>2047991.4751734999</v>
      </c>
      <c r="J13" s="21">
        <f>VLOOKUP(B13,RMS!B:E,4,FALSE)</f>
        <v>2101305.3757205098</v>
      </c>
      <c r="K13" s="22">
        <f t="shared" si="1"/>
        <v>1.7926500178873539E-2</v>
      </c>
      <c r="L13" s="22">
        <f t="shared" si="2"/>
        <v>-4.8205098137259483E-3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1927209.5120999999</v>
      </c>
      <c r="F14" s="25">
        <f>VLOOKUP(C14,RA!B18:I49,8,0)</f>
        <v>240298.747</v>
      </c>
      <c r="G14" s="16">
        <f t="shared" si="0"/>
        <v>1686910.7651</v>
      </c>
      <c r="H14" s="27">
        <f>RA!J18</f>
        <v>12.468740191000601</v>
      </c>
      <c r="I14" s="20">
        <f>VLOOKUP(B14,RMS!B:D,3,FALSE)</f>
        <v>1927209.1448136</v>
      </c>
      <c r="J14" s="21">
        <f>VLOOKUP(B14,RMS!B:E,4,FALSE)</f>
        <v>1686910.7498721599</v>
      </c>
      <c r="K14" s="22">
        <f t="shared" si="1"/>
        <v>0.36728639993816614</v>
      </c>
      <c r="L14" s="22">
        <f t="shared" si="2"/>
        <v>1.5227840049192309E-2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493389.72749999998</v>
      </c>
      <c r="F15" s="25">
        <f>VLOOKUP(C15,RA!B19:I50,8,0)</f>
        <v>44911.029199999997</v>
      </c>
      <c r="G15" s="16">
        <f t="shared" si="0"/>
        <v>448478.69829999999</v>
      </c>
      <c r="H15" s="27">
        <f>RA!J19</f>
        <v>9.1025464651572001</v>
      </c>
      <c r="I15" s="20">
        <f>VLOOKUP(B15,RMS!B:D,3,FALSE)</f>
        <v>493389.78525470098</v>
      </c>
      <c r="J15" s="21">
        <f>VLOOKUP(B15,RMS!B:E,4,FALSE)</f>
        <v>448478.69728547003</v>
      </c>
      <c r="K15" s="22">
        <f t="shared" si="1"/>
        <v>-5.7754701003432274E-2</v>
      </c>
      <c r="L15" s="22">
        <f t="shared" si="2"/>
        <v>1.0145299602299929E-3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1035869.2492</v>
      </c>
      <c r="F16" s="25">
        <f>VLOOKUP(C16,RA!B20:I51,8,0)</f>
        <v>71378.834000000003</v>
      </c>
      <c r="G16" s="16">
        <f t="shared" si="0"/>
        <v>964490.41519999993</v>
      </c>
      <c r="H16" s="27">
        <f>RA!J20</f>
        <v>6.89071850092333</v>
      </c>
      <c r="I16" s="20">
        <f>VLOOKUP(B16,RMS!B:D,3,FALSE)</f>
        <v>1035869.3827</v>
      </c>
      <c r="J16" s="21">
        <f>VLOOKUP(B16,RMS!B:E,4,FALSE)</f>
        <v>964490.41520000005</v>
      </c>
      <c r="K16" s="22">
        <f t="shared" si="1"/>
        <v>-0.13349999999627471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382542.93329999998</v>
      </c>
      <c r="F17" s="25">
        <f>VLOOKUP(C17,RA!B21:I52,8,0)</f>
        <v>52146.513200000001</v>
      </c>
      <c r="G17" s="16">
        <f t="shared" si="0"/>
        <v>330396.42009999999</v>
      </c>
      <c r="H17" s="27">
        <f>RA!J21</f>
        <v>13.631545288305</v>
      </c>
      <c r="I17" s="20">
        <f>VLOOKUP(B17,RMS!B:D,3,FALSE)</f>
        <v>382542.41102100402</v>
      </c>
      <c r="J17" s="21">
        <f>VLOOKUP(B17,RMS!B:E,4,FALSE)</f>
        <v>330396.42004075297</v>
      </c>
      <c r="K17" s="22">
        <f t="shared" si="1"/>
        <v>0.52227899595163763</v>
      </c>
      <c r="L17" s="22">
        <f t="shared" si="2"/>
        <v>5.9247016906738281E-5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1522614.8554</v>
      </c>
      <c r="F18" s="25">
        <f>VLOOKUP(C18,RA!B22:I53,8,0)</f>
        <v>168115.18460000001</v>
      </c>
      <c r="G18" s="16">
        <f t="shared" si="0"/>
        <v>1354499.6708</v>
      </c>
      <c r="H18" s="27">
        <f>RA!J22</f>
        <v>11.0412153148102</v>
      </c>
      <c r="I18" s="20">
        <f>VLOOKUP(B18,RMS!B:D,3,FALSE)</f>
        <v>1522616.26529573</v>
      </c>
      <c r="J18" s="21">
        <f>VLOOKUP(B18,RMS!B:E,4,FALSE)</f>
        <v>1354499.67184615</v>
      </c>
      <c r="K18" s="22">
        <f t="shared" si="1"/>
        <v>-1.4098957299720496</v>
      </c>
      <c r="L18" s="22">
        <f t="shared" si="2"/>
        <v>-1.0461499914526939E-3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3104112.0532</v>
      </c>
      <c r="F19" s="25">
        <f>VLOOKUP(C19,RA!B23:I54,8,0)</f>
        <v>298123.22269999998</v>
      </c>
      <c r="G19" s="16">
        <f t="shared" si="0"/>
        <v>2805988.8305000002</v>
      </c>
      <c r="H19" s="27">
        <f>RA!J23</f>
        <v>9.6041385617077708</v>
      </c>
      <c r="I19" s="20">
        <f>VLOOKUP(B19,RMS!B:D,3,FALSE)</f>
        <v>3104113.7959076902</v>
      </c>
      <c r="J19" s="21">
        <f>VLOOKUP(B19,RMS!B:E,4,FALSE)</f>
        <v>2805988.8705649599</v>
      </c>
      <c r="K19" s="22">
        <f t="shared" si="1"/>
        <v>-1.7427076902240515</v>
      </c>
      <c r="L19" s="22">
        <f t="shared" si="2"/>
        <v>-4.0064959786832333E-2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317847.89419999998</v>
      </c>
      <c r="F20" s="25">
        <f>VLOOKUP(C20,RA!B24:I55,8,0)</f>
        <v>54015.338900000002</v>
      </c>
      <c r="G20" s="16">
        <f t="shared" si="0"/>
        <v>263832.55530000001</v>
      </c>
      <c r="H20" s="27">
        <f>RA!J24</f>
        <v>16.994084241442799</v>
      </c>
      <c r="I20" s="20">
        <f>VLOOKUP(B20,RMS!B:D,3,FALSE)</f>
        <v>317847.94581185997</v>
      </c>
      <c r="J20" s="21">
        <f>VLOOKUP(B20,RMS!B:E,4,FALSE)</f>
        <v>263832.536321308</v>
      </c>
      <c r="K20" s="22">
        <f t="shared" si="1"/>
        <v>-5.1611859991680831E-2</v>
      </c>
      <c r="L20" s="22">
        <f t="shared" si="2"/>
        <v>1.8978692009113729E-2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323455.37070000003</v>
      </c>
      <c r="F21" s="25">
        <f>VLOOKUP(C21,RA!B25:I56,8,0)</f>
        <v>24794.1649</v>
      </c>
      <c r="G21" s="16">
        <f t="shared" si="0"/>
        <v>298661.20580000005</v>
      </c>
      <c r="H21" s="27">
        <f>RA!J25</f>
        <v>7.6654052292723298</v>
      </c>
      <c r="I21" s="20">
        <f>VLOOKUP(B21,RMS!B:D,3,FALSE)</f>
        <v>323455.38348862401</v>
      </c>
      <c r="J21" s="21">
        <f>VLOOKUP(B21,RMS!B:E,4,FALSE)</f>
        <v>298661.20730885002</v>
      </c>
      <c r="K21" s="22">
        <f t="shared" si="1"/>
        <v>-1.27886239788495E-2</v>
      </c>
      <c r="L21" s="22">
        <f t="shared" si="2"/>
        <v>-1.5088499640114605E-3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532913.42249999999</v>
      </c>
      <c r="F22" s="25">
        <f>VLOOKUP(C22,RA!B26:I57,8,0)</f>
        <v>106231.0721</v>
      </c>
      <c r="G22" s="16">
        <f t="shared" si="0"/>
        <v>426682.3504</v>
      </c>
      <c r="H22" s="27">
        <f>RA!J26</f>
        <v>19.934020727353701</v>
      </c>
      <c r="I22" s="20">
        <f>VLOOKUP(B22,RMS!B:D,3,FALSE)</f>
        <v>532913.37853593496</v>
      </c>
      <c r="J22" s="21">
        <f>VLOOKUP(B22,RMS!B:E,4,FALSE)</f>
        <v>426682.31637604901</v>
      </c>
      <c r="K22" s="22">
        <f t="shared" si="1"/>
        <v>4.3964065029285848E-2</v>
      </c>
      <c r="L22" s="22">
        <f t="shared" si="2"/>
        <v>3.4023950982373208E-2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305112.90870000003</v>
      </c>
      <c r="F23" s="25">
        <f>VLOOKUP(C23,RA!B27:I58,8,0)</f>
        <v>84733.120899999994</v>
      </c>
      <c r="G23" s="16">
        <f t="shared" si="0"/>
        <v>220379.78780000005</v>
      </c>
      <c r="H23" s="27">
        <f>RA!J27</f>
        <v>27.771070473885899</v>
      </c>
      <c r="I23" s="20">
        <f>VLOOKUP(B23,RMS!B:D,3,FALSE)</f>
        <v>305112.80111977202</v>
      </c>
      <c r="J23" s="21">
        <f>VLOOKUP(B23,RMS!B:E,4,FALSE)</f>
        <v>220379.786456064</v>
      </c>
      <c r="K23" s="22">
        <f t="shared" si="1"/>
        <v>0.10758022801019251</v>
      </c>
      <c r="L23" s="22">
        <f t="shared" si="2"/>
        <v>1.3439360482152551E-3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1061666.0922999999</v>
      </c>
      <c r="F24" s="25">
        <f>VLOOKUP(C24,RA!B28:I59,8,0)</f>
        <v>58179.915699999998</v>
      </c>
      <c r="G24" s="16">
        <f t="shared" si="0"/>
        <v>1003486.1765999999</v>
      </c>
      <c r="H24" s="27">
        <f>RA!J28</f>
        <v>5.4800578187402298</v>
      </c>
      <c r="I24" s="20">
        <f>VLOOKUP(B24,RMS!B:D,3,FALSE)</f>
        <v>1061666.09197522</v>
      </c>
      <c r="J24" s="21">
        <f>VLOOKUP(B24,RMS!B:E,4,FALSE)</f>
        <v>1003486.16597257</v>
      </c>
      <c r="K24" s="22">
        <f t="shared" si="1"/>
        <v>3.2477988861501217E-4</v>
      </c>
      <c r="L24" s="22">
        <f t="shared" si="2"/>
        <v>1.0627429932355881E-2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829657.74580000003</v>
      </c>
      <c r="F25" s="25">
        <f>VLOOKUP(C25,RA!B29:I60,8,0)</f>
        <v>137989.26999999999</v>
      </c>
      <c r="G25" s="16">
        <f t="shared" si="0"/>
        <v>691668.47580000001</v>
      </c>
      <c r="H25" s="27">
        <f>RA!J29</f>
        <v>16.632071561863601</v>
      </c>
      <c r="I25" s="20">
        <f>VLOOKUP(B25,RMS!B:D,3,FALSE)</f>
        <v>829657.75713893794</v>
      </c>
      <c r="J25" s="21">
        <f>VLOOKUP(B25,RMS!B:E,4,FALSE)</f>
        <v>691668.51187071495</v>
      </c>
      <c r="K25" s="22">
        <f t="shared" si="1"/>
        <v>-1.1338937911204994E-2</v>
      </c>
      <c r="L25" s="22">
        <f t="shared" si="2"/>
        <v>-3.6070714937523007E-2</v>
      </c>
      <c r="M25" s="34"/>
    </row>
    <row r="26" spans="1:13" x14ac:dyDescent="0.15">
      <c r="A26" s="44"/>
      <c r="B26" s="12">
        <v>37</v>
      </c>
      <c r="C26" s="41" t="s">
        <v>74</v>
      </c>
      <c r="D26" s="41"/>
      <c r="E26" s="15">
        <f>VLOOKUP(C26,RA!B30:D57,3,0)</f>
        <v>1387375.6546</v>
      </c>
      <c r="F26" s="25">
        <f>VLOOKUP(C26,RA!B30:I61,8,0)</f>
        <v>155957.2084</v>
      </c>
      <c r="G26" s="16">
        <f t="shared" si="0"/>
        <v>1231418.4462000001</v>
      </c>
      <c r="H26" s="27">
        <f>RA!J30</f>
        <v>11.241166578273599</v>
      </c>
      <c r="I26" s="20">
        <f>VLOOKUP(B26,RMS!B:D,3,FALSE)</f>
        <v>1387375.6814327401</v>
      </c>
      <c r="J26" s="21">
        <f>VLOOKUP(B26,RMS!B:E,4,FALSE)</f>
        <v>1231418.4376824601</v>
      </c>
      <c r="K26" s="22">
        <f t="shared" si="1"/>
        <v>-2.6832740055397153E-2</v>
      </c>
      <c r="L26" s="22">
        <f t="shared" si="2"/>
        <v>8.5175400599837303E-3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1229162.6401</v>
      </c>
      <c r="F27" s="25">
        <f>VLOOKUP(C27,RA!B31:I62,8,0)</f>
        <v>26293.050899999998</v>
      </c>
      <c r="G27" s="16">
        <f t="shared" si="0"/>
        <v>1202869.5892</v>
      </c>
      <c r="H27" s="27">
        <f>RA!J31</f>
        <v>2.13910267382199</v>
      </c>
      <c r="I27" s="20">
        <f>VLOOKUP(B27,RMS!B:D,3,FALSE)</f>
        <v>1229162.6076115</v>
      </c>
      <c r="J27" s="21">
        <f>VLOOKUP(B27,RMS!B:E,4,FALSE)</f>
        <v>1202869.62182478</v>
      </c>
      <c r="K27" s="22">
        <f t="shared" si="1"/>
        <v>3.2488500000908971E-2</v>
      </c>
      <c r="L27" s="22">
        <f t="shared" si="2"/>
        <v>-3.2624779967591166E-2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127624.45299999999</v>
      </c>
      <c r="F28" s="25">
        <f>VLOOKUP(C28,RA!B32:I63,8,0)</f>
        <v>32360.7821</v>
      </c>
      <c r="G28" s="16">
        <f t="shared" si="0"/>
        <v>95263.670899999997</v>
      </c>
      <c r="H28" s="27">
        <f>RA!J32</f>
        <v>25.356255278132299</v>
      </c>
      <c r="I28" s="20">
        <f>VLOOKUP(B28,RMS!B:D,3,FALSE)</f>
        <v>127624.417074881</v>
      </c>
      <c r="J28" s="21">
        <f>VLOOKUP(B28,RMS!B:E,4,FALSE)</f>
        <v>95263.677131260003</v>
      </c>
      <c r="K28" s="22">
        <f t="shared" si="1"/>
        <v>3.5925118994782679E-2</v>
      </c>
      <c r="L28" s="22">
        <f t="shared" si="2"/>
        <v>-6.2312600057339296E-3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215070.1673</v>
      </c>
      <c r="F30" s="25">
        <f>VLOOKUP(C30,RA!B34:I66,8,0)</f>
        <v>28192.757300000001</v>
      </c>
      <c r="G30" s="16">
        <f t="shared" si="0"/>
        <v>186877.41</v>
      </c>
      <c r="H30" s="27">
        <f>RA!J34</f>
        <v>0</v>
      </c>
      <c r="I30" s="20">
        <f>VLOOKUP(B30,RMS!B:D,3,FALSE)</f>
        <v>215070.16699999999</v>
      </c>
      <c r="J30" s="21">
        <f>VLOOKUP(B30,RMS!B:E,4,FALSE)</f>
        <v>186877.39490000001</v>
      </c>
      <c r="K30" s="22">
        <f t="shared" si="1"/>
        <v>3.0000001424923539E-4</v>
      </c>
      <c r="L30" s="22">
        <f t="shared" si="2"/>
        <v>1.5099999989615753E-2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86044.5</v>
      </c>
      <c r="F31" s="25">
        <f>VLOOKUP(C31,RA!B35:I67,8,0)</f>
        <v>3198.74</v>
      </c>
      <c r="G31" s="16">
        <f t="shared" si="0"/>
        <v>82845.759999999995</v>
      </c>
      <c r="H31" s="27">
        <f>RA!J35</f>
        <v>13.1086322449706</v>
      </c>
      <c r="I31" s="20">
        <f>VLOOKUP(B31,RMS!B:D,3,FALSE)</f>
        <v>86044.5</v>
      </c>
      <c r="J31" s="21">
        <f>VLOOKUP(B31,RMS!B:E,4,FALSE)</f>
        <v>82845.759999999995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247289.04</v>
      </c>
      <c r="F32" s="25">
        <f>VLOOKUP(C32,RA!B34:I67,8,0)</f>
        <v>-27221.360000000001</v>
      </c>
      <c r="G32" s="16">
        <f t="shared" si="0"/>
        <v>274510.40000000002</v>
      </c>
      <c r="H32" s="27">
        <f>RA!J35</f>
        <v>13.1086322449706</v>
      </c>
      <c r="I32" s="20">
        <f>VLOOKUP(B32,RMS!B:D,3,FALSE)</f>
        <v>247289.04</v>
      </c>
      <c r="J32" s="21">
        <f>VLOOKUP(B32,RMS!B:E,4,FALSE)</f>
        <v>274510.40000000002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134538.49</v>
      </c>
      <c r="F33" s="25">
        <f>VLOOKUP(C33,RA!B34:I68,8,0)</f>
        <v>-8713.68</v>
      </c>
      <c r="G33" s="16">
        <f t="shared" si="0"/>
        <v>143252.16999999998</v>
      </c>
      <c r="H33" s="27">
        <f>RA!J34</f>
        <v>0</v>
      </c>
      <c r="I33" s="20">
        <f>VLOOKUP(B33,RMS!B:D,3,FALSE)</f>
        <v>134538.49</v>
      </c>
      <c r="J33" s="21">
        <f>VLOOKUP(B33,RMS!B:E,4,FALSE)</f>
        <v>143252.17000000001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140815.51999999999</v>
      </c>
      <c r="F34" s="25">
        <f>VLOOKUP(C34,RA!B35:I69,8,0)</f>
        <v>-27778.74</v>
      </c>
      <c r="G34" s="16">
        <f t="shared" si="0"/>
        <v>168594.25999999998</v>
      </c>
      <c r="H34" s="27">
        <f>RA!J35</f>
        <v>13.1086322449706</v>
      </c>
      <c r="I34" s="20">
        <f>VLOOKUP(B34,RMS!B:D,3,FALSE)</f>
        <v>140815.51999999999</v>
      </c>
      <c r="J34" s="21">
        <f>VLOOKUP(B34,RMS!B:E,4,FALSE)</f>
        <v>168594.26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4.2699999999999996</v>
      </c>
      <c r="F35" s="25">
        <f>VLOOKUP(C35,RA!B36:I70,8,0)</f>
        <v>4.2699999999999996</v>
      </c>
      <c r="G35" s="16">
        <f t="shared" si="0"/>
        <v>0</v>
      </c>
      <c r="H35" s="27">
        <f>RA!J36</f>
        <v>3.7175415046865301</v>
      </c>
      <c r="I35" s="20">
        <f>VLOOKUP(B35,RMS!B:D,3,FALSE)</f>
        <v>4.2699999999999996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174030.77</v>
      </c>
      <c r="F36" s="25">
        <f>VLOOKUP(C36,RA!B8:I70,8,0)</f>
        <v>10272.0389</v>
      </c>
      <c r="G36" s="16">
        <f t="shared" si="0"/>
        <v>163758.73109999998</v>
      </c>
      <c r="H36" s="27">
        <f>RA!J36</f>
        <v>3.7175415046865301</v>
      </c>
      <c r="I36" s="20">
        <f>VLOOKUP(B36,RMS!B:D,3,FALSE)</f>
        <v>174030.76923076899</v>
      </c>
      <c r="J36" s="21">
        <f>VLOOKUP(B36,RMS!B:E,4,FALSE)</f>
        <v>163758.73076923101</v>
      </c>
      <c r="K36" s="22">
        <f t="shared" si="1"/>
        <v>7.6923100277781487E-4</v>
      </c>
      <c r="L36" s="22">
        <f t="shared" si="2"/>
        <v>3.307689621578902E-4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370967.71179999999</v>
      </c>
      <c r="F37" s="25">
        <f>VLOOKUP(C37,RA!B8:I71,8,0)</f>
        <v>24051.896499999999</v>
      </c>
      <c r="G37" s="16">
        <f t="shared" si="0"/>
        <v>346915.81530000002</v>
      </c>
      <c r="H37" s="27">
        <f>RA!J37</f>
        <v>-11.0079120368618</v>
      </c>
      <c r="I37" s="20">
        <f>VLOOKUP(B37,RMS!B:D,3,FALSE)</f>
        <v>370967.70553247898</v>
      </c>
      <c r="J37" s="21">
        <f>VLOOKUP(B37,RMS!B:E,4,FALSE)</f>
        <v>346915.81317265</v>
      </c>
      <c r="K37" s="22">
        <f t="shared" si="1"/>
        <v>6.2675210065208375E-3</v>
      </c>
      <c r="L37" s="22">
        <f t="shared" si="2"/>
        <v>2.1273500169627368E-3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92970.08</v>
      </c>
      <c r="F38" s="25">
        <f>VLOOKUP(C38,RA!B9:I72,8,0)</f>
        <v>-3947.05</v>
      </c>
      <c r="G38" s="16">
        <f t="shared" si="0"/>
        <v>96917.13</v>
      </c>
      <c r="H38" s="27">
        <f>RA!J38</f>
        <v>-6.4767190415174101</v>
      </c>
      <c r="I38" s="20">
        <f>VLOOKUP(B38,RMS!B:D,3,FALSE)</f>
        <v>92970.08</v>
      </c>
      <c r="J38" s="21">
        <f>VLOOKUP(B38,RMS!B:E,4,FALSE)</f>
        <v>96917.13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38737.629999999997</v>
      </c>
      <c r="F39" s="25">
        <f>VLOOKUP(C39,RA!B10:I73,8,0)</f>
        <v>4523.21</v>
      </c>
      <c r="G39" s="16">
        <f t="shared" si="0"/>
        <v>34214.42</v>
      </c>
      <c r="H39" s="27">
        <f>RA!J39</f>
        <v>-19.7270442917088</v>
      </c>
      <c r="I39" s="20">
        <f>VLOOKUP(B39,RMS!B:D,3,FALSE)</f>
        <v>38737.629999999997</v>
      </c>
      <c r="J39" s="21">
        <f>VLOOKUP(B39,RMS!B:E,4,FALSE)</f>
        <v>34214.42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180072.77830000001</v>
      </c>
      <c r="F40" s="25">
        <f>VLOOKUP(C40,RA!B8:I74,8,0)</f>
        <v>9855.4896000000008</v>
      </c>
      <c r="G40" s="16">
        <f t="shared" si="0"/>
        <v>170217.2887</v>
      </c>
      <c r="H40" s="27">
        <f>RA!J40</f>
        <v>100</v>
      </c>
      <c r="I40" s="20">
        <f>VLOOKUP(B40,RMS!B:D,3,FALSE)</f>
        <v>180072.77815596401</v>
      </c>
      <c r="J40" s="21">
        <f>VLOOKUP(B40,RMS!B:E,4,FALSE)</f>
        <v>170217.28834430099</v>
      </c>
      <c r="K40" s="22">
        <f t="shared" si="1"/>
        <v>1.4403599197976291E-4</v>
      </c>
      <c r="L40" s="22">
        <f t="shared" si="2"/>
        <v>3.5569901228882372E-4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21472149.835299999</v>
      </c>
      <c r="E7" s="68">
        <v>24516803.694600001</v>
      </c>
      <c r="F7" s="69">
        <v>87.581358902952701</v>
      </c>
      <c r="G7" s="68">
        <v>19202372.5242</v>
      </c>
      <c r="H7" s="69">
        <v>11.8202962068332</v>
      </c>
      <c r="I7" s="68">
        <v>1797126.4519</v>
      </c>
      <c r="J7" s="69">
        <v>8.3695692591784194</v>
      </c>
      <c r="K7" s="68">
        <v>1570305.5567000001</v>
      </c>
      <c r="L7" s="69">
        <v>8.1776642689386705</v>
      </c>
      <c r="M7" s="69">
        <v>0.144443795815551</v>
      </c>
      <c r="N7" s="68">
        <v>419845577.52340001</v>
      </c>
      <c r="O7" s="68">
        <v>5171996466.6122999</v>
      </c>
      <c r="P7" s="68">
        <v>1062860</v>
      </c>
      <c r="Q7" s="68">
        <v>977397</v>
      </c>
      <c r="R7" s="69">
        <v>8.7439392590728193</v>
      </c>
      <c r="S7" s="68">
        <v>20.202237204617699</v>
      </c>
      <c r="T7" s="68">
        <v>18.419770133937401</v>
      </c>
      <c r="U7" s="70">
        <v>8.8231172252196206</v>
      </c>
      <c r="V7" s="58"/>
      <c r="W7" s="58"/>
    </row>
    <row r="8" spans="1:23" ht="14.25" thickBot="1" x14ac:dyDescent="0.2">
      <c r="A8" s="55">
        <v>42238</v>
      </c>
      <c r="B8" s="45" t="s">
        <v>6</v>
      </c>
      <c r="C8" s="46"/>
      <c r="D8" s="71">
        <v>800129.44570000004</v>
      </c>
      <c r="E8" s="71">
        <v>890311.30610000005</v>
      </c>
      <c r="F8" s="72">
        <v>89.870749727413795</v>
      </c>
      <c r="G8" s="71">
        <v>617872.97199999995</v>
      </c>
      <c r="H8" s="72">
        <v>29.4974018866778</v>
      </c>
      <c r="I8" s="71">
        <v>143446.52350000001</v>
      </c>
      <c r="J8" s="72">
        <v>17.927914573185699</v>
      </c>
      <c r="K8" s="71">
        <v>136620.65919999999</v>
      </c>
      <c r="L8" s="72">
        <v>22.111447723270899</v>
      </c>
      <c r="M8" s="72">
        <v>4.9962167800754E-2</v>
      </c>
      <c r="N8" s="71">
        <v>13753666.106799999</v>
      </c>
      <c r="O8" s="71">
        <v>184843367.08109999</v>
      </c>
      <c r="P8" s="71">
        <v>30873</v>
      </c>
      <c r="Q8" s="71">
        <v>27130</v>
      </c>
      <c r="R8" s="72">
        <v>13.7965352008846</v>
      </c>
      <c r="S8" s="71">
        <v>25.9168025685874</v>
      </c>
      <c r="T8" s="71">
        <v>24.926979583486901</v>
      </c>
      <c r="U8" s="73">
        <v>3.81923264832154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148387.9705</v>
      </c>
      <c r="E9" s="71">
        <v>286921.76309999998</v>
      </c>
      <c r="F9" s="72">
        <v>51.717223851117502</v>
      </c>
      <c r="G9" s="71">
        <v>159786.05540000001</v>
      </c>
      <c r="H9" s="72">
        <v>-7.1333414367521897</v>
      </c>
      <c r="I9" s="71">
        <v>29728.2739</v>
      </c>
      <c r="J9" s="72">
        <v>20.034153577159401</v>
      </c>
      <c r="K9" s="71">
        <v>25867.257900000001</v>
      </c>
      <c r="L9" s="72">
        <v>16.188682945608299</v>
      </c>
      <c r="M9" s="72">
        <v>0.14926267078351599</v>
      </c>
      <c r="N9" s="71">
        <v>2901284.9089000002</v>
      </c>
      <c r="O9" s="71">
        <v>30186323.513999999</v>
      </c>
      <c r="P9" s="71">
        <v>8325</v>
      </c>
      <c r="Q9" s="71">
        <v>7679</v>
      </c>
      <c r="R9" s="72">
        <v>8.4125537179320098</v>
      </c>
      <c r="S9" s="71">
        <v>17.824380840840799</v>
      </c>
      <c r="T9" s="71">
        <v>17.572617359031099</v>
      </c>
      <c r="U9" s="73">
        <v>1.4124669129199401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191872.8947</v>
      </c>
      <c r="E10" s="71">
        <v>218689.2193</v>
      </c>
      <c r="F10" s="72">
        <v>87.737701617923307</v>
      </c>
      <c r="G10" s="71">
        <v>176216.5442</v>
      </c>
      <c r="H10" s="72">
        <v>8.8847222439174303</v>
      </c>
      <c r="I10" s="71">
        <v>45525.7114</v>
      </c>
      <c r="J10" s="72">
        <v>23.727015465723301</v>
      </c>
      <c r="K10" s="71">
        <v>37853.6561</v>
      </c>
      <c r="L10" s="72">
        <v>21.481329276913598</v>
      </c>
      <c r="M10" s="72">
        <v>0.20267673166714301</v>
      </c>
      <c r="N10" s="71">
        <v>3846375.2066000002</v>
      </c>
      <c r="O10" s="71">
        <v>48504940.576899998</v>
      </c>
      <c r="P10" s="71">
        <v>100388</v>
      </c>
      <c r="Q10" s="71">
        <v>92879</v>
      </c>
      <c r="R10" s="72">
        <v>8.0847123677042294</v>
      </c>
      <c r="S10" s="71">
        <v>1.91131305235686</v>
      </c>
      <c r="T10" s="71">
        <v>1.74469610245588</v>
      </c>
      <c r="U10" s="73">
        <v>8.7174076321780607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46541.874100000001</v>
      </c>
      <c r="E11" s="71">
        <v>75280.130399999995</v>
      </c>
      <c r="F11" s="72">
        <v>61.8249116369756</v>
      </c>
      <c r="G11" s="71">
        <v>44882.4859</v>
      </c>
      <c r="H11" s="72">
        <v>3.6971842506611199</v>
      </c>
      <c r="I11" s="71">
        <v>10313.319</v>
      </c>
      <c r="J11" s="72">
        <v>22.159225857215802</v>
      </c>
      <c r="K11" s="71">
        <v>8917.9341999999997</v>
      </c>
      <c r="L11" s="72">
        <v>19.869519303965301</v>
      </c>
      <c r="M11" s="72">
        <v>0.15646951061827699</v>
      </c>
      <c r="N11" s="71">
        <v>1020172.0220999999</v>
      </c>
      <c r="O11" s="71">
        <v>15564181.3748</v>
      </c>
      <c r="P11" s="71">
        <v>2620</v>
      </c>
      <c r="Q11" s="71">
        <v>2438</v>
      </c>
      <c r="R11" s="72">
        <v>7.4651353568498697</v>
      </c>
      <c r="S11" s="71">
        <v>17.764074083969501</v>
      </c>
      <c r="T11" s="71">
        <v>16.772429737489698</v>
      </c>
      <c r="U11" s="73">
        <v>5.5823024706623698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204393.2812</v>
      </c>
      <c r="E12" s="71">
        <v>261390.99110000001</v>
      </c>
      <c r="F12" s="72">
        <v>78.194462762416194</v>
      </c>
      <c r="G12" s="71">
        <v>141480.64499999999</v>
      </c>
      <c r="H12" s="72">
        <v>44.467309433032298</v>
      </c>
      <c r="I12" s="71">
        <v>-2958.1439</v>
      </c>
      <c r="J12" s="72">
        <v>-1.4472804011133</v>
      </c>
      <c r="K12" s="71">
        <v>21890.661599999999</v>
      </c>
      <c r="L12" s="72">
        <v>15.4725486302384</v>
      </c>
      <c r="M12" s="72">
        <v>-1.13513268598515</v>
      </c>
      <c r="N12" s="71">
        <v>2897898.9388000001</v>
      </c>
      <c r="O12" s="71">
        <v>54288425.771399997</v>
      </c>
      <c r="P12" s="71">
        <v>2065</v>
      </c>
      <c r="Q12" s="71">
        <v>1864</v>
      </c>
      <c r="R12" s="72">
        <v>10.783261802575099</v>
      </c>
      <c r="S12" s="71">
        <v>98.979797191283296</v>
      </c>
      <c r="T12" s="71">
        <v>104.608184120172</v>
      </c>
      <c r="U12" s="73">
        <v>-5.68639973873782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283502.7206</v>
      </c>
      <c r="E13" s="71">
        <v>429325.3898</v>
      </c>
      <c r="F13" s="72">
        <v>66.034464146662501</v>
      </c>
      <c r="G13" s="71">
        <v>320104.97210000001</v>
      </c>
      <c r="H13" s="72">
        <v>-11.434452660911999</v>
      </c>
      <c r="I13" s="71">
        <v>58294.308599999997</v>
      </c>
      <c r="J13" s="72">
        <v>20.562169024913398</v>
      </c>
      <c r="K13" s="71">
        <v>32801.374300000003</v>
      </c>
      <c r="L13" s="72">
        <v>10.247068042964599</v>
      </c>
      <c r="M13" s="72">
        <v>0.77719104287651697</v>
      </c>
      <c r="N13" s="71">
        <v>6353639.1261999998</v>
      </c>
      <c r="O13" s="71">
        <v>84569610.147100002</v>
      </c>
      <c r="P13" s="71">
        <v>13675</v>
      </c>
      <c r="Q13" s="71">
        <v>12871</v>
      </c>
      <c r="R13" s="72">
        <v>6.2466008857120698</v>
      </c>
      <c r="S13" s="71">
        <v>20.7314603729433</v>
      </c>
      <c r="T13" s="71">
        <v>20.126255411389899</v>
      </c>
      <c r="U13" s="73">
        <v>2.9192587047231702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118443.76639999999</v>
      </c>
      <c r="E14" s="71">
        <v>188843.8798</v>
      </c>
      <c r="F14" s="72">
        <v>62.720468635489198</v>
      </c>
      <c r="G14" s="71">
        <v>143033.6599</v>
      </c>
      <c r="H14" s="72">
        <v>-17.191683074593598</v>
      </c>
      <c r="I14" s="71">
        <v>17977.098600000001</v>
      </c>
      <c r="J14" s="72">
        <v>15.1777498693253</v>
      </c>
      <c r="K14" s="71">
        <v>-28372.471600000001</v>
      </c>
      <c r="L14" s="72">
        <v>-19.836220103600901</v>
      </c>
      <c r="M14" s="72">
        <v>-1.6336105945736501</v>
      </c>
      <c r="N14" s="71">
        <v>3133610.5622999999</v>
      </c>
      <c r="O14" s="71">
        <v>44511886.477799997</v>
      </c>
      <c r="P14" s="71">
        <v>2342</v>
      </c>
      <c r="Q14" s="71">
        <v>2072</v>
      </c>
      <c r="R14" s="72">
        <v>13.030888030888001</v>
      </c>
      <c r="S14" s="71">
        <v>50.573768744662701</v>
      </c>
      <c r="T14" s="71">
        <v>62.6023379826255</v>
      </c>
      <c r="U14" s="73">
        <v>-23.784205797856899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98870.643800000005</v>
      </c>
      <c r="E15" s="71">
        <v>161475.60759999999</v>
      </c>
      <c r="F15" s="72">
        <v>61.229460764698203</v>
      </c>
      <c r="G15" s="71">
        <v>101729.81819999999</v>
      </c>
      <c r="H15" s="72">
        <v>-2.8105568756437602</v>
      </c>
      <c r="I15" s="71">
        <v>14567.1808</v>
      </c>
      <c r="J15" s="72">
        <v>14.733575346659199</v>
      </c>
      <c r="K15" s="71">
        <v>10988.8802</v>
      </c>
      <c r="L15" s="72">
        <v>10.802024808887399</v>
      </c>
      <c r="M15" s="72">
        <v>0.325629230173972</v>
      </c>
      <c r="N15" s="71">
        <v>2482587.6875</v>
      </c>
      <c r="O15" s="71">
        <v>34369918.552699998</v>
      </c>
      <c r="P15" s="71">
        <v>5443</v>
      </c>
      <c r="Q15" s="71">
        <v>4987</v>
      </c>
      <c r="R15" s="72">
        <v>9.1437738119109593</v>
      </c>
      <c r="S15" s="71">
        <v>18.164733382325899</v>
      </c>
      <c r="T15" s="71">
        <v>17.863521997192699</v>
      </c>
      <c r="U15" s="73">
        <v>1.6582207885654801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1270920.2752</v>
      </c>
      <c r="E16" s="71">
        <v>1397423.9656</v>
      </c>
      <c r="F16" s="72">
        <v>90.947365043529601</v>
      </c>
      <c r="G16" s="71">
        <v>970553.95810000005</v>
      </c>
      <c r="H16" s="72">
        <v>30.947925624661899</v>
      </c>
      <c r="I16" s="71">
        <v>-34418.969100000002</v>
      </c>
      <c r="J16" s="72">
        <v>-2.7081926200747399</v>
      </c>
      <c r="K16" s="71">
        <v>17346.8053</v>
      </c>
      <c r="L16" s="72">
        <v>1.78730972711284</v>
      </c>
      <c r="M16" s="72">
        <v>-2.9841676034722102</v>
      </c>
      <c r="N16" s="71">
        <v>22154537.624600001</v>
      </c>
      <c r="O16" s="71">
        <v>258359156.9418</v>
      </c>
      <c r="P16" s="71">
        <v>61176</v>
      </c>
      <c r="Q16" s="71">
        <v>51091</v>
      </c>
      <c r="R16" s="72">
        <v>19.739288720126801</v>
      </c>
      <c r="S16" s="71">
        <v>20.774818150908899</v>
      </c>
      <c r="T16" s="71">
        <v>16.696150018594299</v>
      </c>
      <c r="U16" s="73">
        <v>19.632750104896299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2047991.4931000001</v>
      </c>
      <c r="E17" s="71">
        <v>1075883.9643000001</v>
      </c>
      <c r="F17" s="72">
        <v>190.35430967060501</v>
      </c>
      <c r="G17" s="71">
        <v>1750775.4565999999</v>
      </c>
      <c r="H17" s="72">
        <v>16.9762510309113</v>
      </c>
      <c r="I17" s="71">
        <v>-53313.877800000002</v>
      </c>
      <c r="J17" s="72">
        <v>-2.6032275026347902</v>
      </c>
      <c r="K17" s="71">
        <v>55888.722399999999</v>
      </c>
      <c r="L17" s="72">
        <v>3.1922267466860501</v>
      </c>
      <c r="M17" s="72">
        <v>-1.9539290846269199</v>
      </c>
      <c r="N17" s="71">
        <v>12974440.214400001</v>
      </c>
      <c r="O17" s="71">
        <v>239933680.09380001</v>
      </c>
      <c r="P17" s="71">
        <v>16808</v>
      </c>
      <c r="Q17" s="71">
        <v>14699</v>
      </c>
      <c r="R17" s="72">
        <v>14.3479148241377</v>
      </c>
      <c r="S17" s="71">
        <v>121.846233525702</v>
      </c>
      <c r="T17" s="71">
        <v>49.871667487584197</v>
      </c>
      <c r="U17" s="73">
        <v>59.069996630577599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1927209.5120999999</v>
      </c>
      <c r="E18" s="71">
        <v>2188420.9188999999</v>
      </c>
      <c r="F18" s="72">
        <v>88.063932100809197</v>
      </c>
      <c r="G18" s="71">
        <v>1776161.3761</v>
      </c>
      <c r="H18" s="72">
        <v>8.5041898800695392</v>
      </c>
      <c r="I18" s="71">
        <v>240298.747</v>
      </c>
      <c r="J18" s="72">
        <v>12.468740191000601</v>
      </c>
      <c r="K18" s="71">
        <v>269285.63209999999</v>
      </c>
      <c r="L18" s="72">
        <v>15.1611016726016</v>
      </c>
      <c r="M18" s="72">
        <v>-0.107643637998613</v>
      </c>
      <c r="N18" s="71">
        <v>44313281.643299997</v>
      </c>
      <c r="O18" s="71">
        <v>568478071.11290002</v>
      </c>
      <c r="P18" s="71">
        <v>92042</v>
      </c>
      <c r="Q18" s="71">
        <v>88233</v>
      </c>
      <c r="R18" s="72">
        <v>4.3169789081182897</v>
      </c>
      <c r="S18" s="71">
        <v>20.938370657960501</v>
      </c>
      <c r="T18" s="71">
        <v>22.808647474301001</v>
      </c>
      <c r="U18" s="73">
        <v>-8.9322939539684398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493389.72749999998</v>
      </c>
      <c r="E19" s="71">
        <v>775087.91119999997</v>
      </c>
      <c r="F19" s="72">
        <v>63.655969906191501</v>
      </c>
      <c r="G19" s="71">
        <v>462800.98739999998</v>
      </c>
      <c r="H19" s="72">
        <v>6.6094803020724902</v>
      </c>
      <c r="I19" s="71">
        <v>44911.029199999997</v>
      </c>
      <c r="J19" s="72">
        <v>9.1025464651572001</v>
      </c>
      <c r="K19" s="71">
        <v>44568.246500000001</v>
      </c>
      <c r="L19" s="72">
        <v>9.6301105039517907</v>
      </c>
      <c r="M19" s="72">
        <v>7.6911865940250002E-3</v>
      </c>
      <c r="N19" s="71">
        <v>11525739.4044</v>
      </c>
      <c r="O19" s="71">
        <v>168726764.40759999</v>
      </c>
      <c r="P19" s="71">
        <v>10159</v>
      </c>
      <c r="Q19" s="71">
        <v>9265</v>
      </c>
      <c r="R19" s="72">
        <v>9.6492174851592107</v>
      </c>
      <c r="S19" s="71">
        <v>48.566761246185699</v>
      </c>
      <c r="T19" s="71">
        <v>48.992072477064198</v>
      </c>
      <c r="U19" s="73">
        <v>-0.875724919606371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1035869.2492</v>
      </c>
      <c r="E20" s="71">
        <v>1355385.5226</v>
      </c>
      <c r="F20" s="72">
        <v>76.4261704089121</v>
      </c>
      <c r="G20" s="71">
        <v>1077751.8425</v>
      </c>
      <c r="H20" s="72">
        <v>-3.8861073253048199</v>
      </c>
      <c r="I20" s="71">
        <v>71378.834000000003</v>
      </c>
      <c r="J20" s="72">
        <v>6.89071850092333</v>
      </c>
      <c r="K20" s="71">
        <v>71699.138200000001</v>
      </c>
      <c r="L20" s="72">
        <v>6.6526574460483898</v>
      </c>
      <c r="M20" s="72">
        <v>-4.4673368193979997E-3</v>
      </c>
      <c r="N20" s="71">
        <v>23163277.173599999</v>
      </c>
      <c r="O20" s="71">
        <v>276649538.99769998</v>
      </c>
      <c r="P20" s="71">
        <v>44620</v>
      </c>
      <c r="Q20" s="71">
        <v>40678</v>
      </c>
      <c r="R20" s="72">
        <v>9.6907419243817294</v>
      </c>
      <c r="S20" s="71">
        <v>23.2153574450919</v>
      </c>
      <c r="T20" s="71">
        <v>23.156939689758602</v>
      </c>
      <c r="U20" s="73">
        <v>0.25163409812429299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382542.93329999998</v>
      </c>
      <c r="E21" s="71">
        <v>477312.9045</v>
      </c>
      <c r="F21" s="72">
        <v>80.145106007709103</v>
      </c>
      <c r="G21" s="71">
        <v>384800.92330000002</v>
      </c>
      <c r="H21" s="72">
        <v>-0.58679433007482495</v>
      </c>
      <c r="I21" s="71">
        <v>52146.513200000001</v>
      </c>
      <c r="J21" s="72">
        <v>13.631545288305</v>
      </c>
      <c r="K21" s="71">
        <v>32137.1643</v>
      </c>
      <c r="L21" s="72">
        <v>8.3516338849699405</v>
      </c>
      <c r="M21" s="72">
        <v>0.62262335012551195</v>
      </c>
      <c r="N21" s="71">
        <v>8440962.4068</v>
      </c>
      <c r="O21" s="71">
        <v>103693869.85430001</v>
      </c>
      <c r="P21" s="71">
        <v>33313</v>
      </c>
      <c r="Q21" s="71">
        <v>30865</v>
      </c>
      <c r="R21" s="72">
        <v>7.9313137858415796</v>
      </c>
      <c r="S21" s="71">
        <v>11.4832928076126</v>
      </c>
      <c r="T21" s="71">
        <v>11.1614315341001</v>
      </c>
      <c r="U21" s="73">
        <v>2.8028656841281401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1522614.8554</v>
      </c>
      <c r="E22" s="71">
        <v>1583293.5993999999</v>
      </c>
      <c r="F22" s="72">
        <v>96.167562098211306</v>
      </c>
      <c r="G22" s="71">
        <v>1280561.7925</v>
      </c>
      <c r="H22" s="72">
        <v>18.902099400252101</v>
      </c>
      <c r="I22" s="71">
        <v>168115.18460000001</v>
      </c>
      <c r="J22" s="72">
        <v>11.0412153148102</v>
      </c>
      <c r="K22" s="71">
        <v>127432.0183</v>
      </c>
      <c r="L22" s="72">
        <v>9.9512588183049395</v>
      </c>
      <c r="M22" s="72">
        <v>0.31925388016867001</v>
      </c>
      <c r="N22" s="71">
        <v>32380223.456999999</v>
      </c>
      <c r="O22" s="71">
        <v>344653788.88</v>
      </c>
      <c r="P22" s="71">
        <v>90895</v>
      </c>
      <c r="Q22" s="71">
        <v>82877</v>
      </c>
      <c r="R22" s="72">
        <v>9.6745779890681405</v>
      </c>
      <c r="S22" s="71">
        <v>16.7513598701799</v>
      </c>
      <c r="T22" s="71">
        <v>16.322855686137299</v>
      </c>
      <c r="U22" s="73">
        <v>2.5580262579481499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3104112.0532</v>
      </c>
      <c r="E23" s="71">
        <v>4274494.4499000004</v>
      </c>
      <c r="F23" s="72">
        <v>72.619396038112001</v>
      </c>
      <c r="G23" s="71">
        <v>2776013.3404999999</v>
      </c>
      <c r="H23" s="72">
        <v>11.8190610943139</v>
      </c>
      <c r="I23" s="71">
        <v>298123.22269999998</v>
      </c>
      <c r="J23" s="72">
        <v>9.6041385617077708</v>
      </c>
      <c r="K23" s="71">
        <v>192646.46369999999</v>
      </c>
      <c r="L23" s="72">
        <v>6.9396807605147002</v>
      </c>
      <c r="M23" s="72">
        <v>0.54751463885812302</v>
      </c>
      <c r="N23" s="71">
        <v>67157418.157299995</v>
      </c>
      <c r="O23" s="71">
        <v>734213612.06579995</v>
      </c>
      <c r="P23" s="71">
        <v>92470</v>
      </c>
      <c r="Q23" s="71">
        <v>85314</v>
      </c>
      <c r="R23" s="72">
        <v>8.3878378695173108</v>
      </c>
      <c r="S23" s="71">
        <v>33.5688553390289</v>
      </c>
      <c r="T23" s="71">
        <v>33.021959997186897</v>
      </c>
      <c r="U23" s="73">
        <v>1.6291748298195701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317847.89419999998</v>
      </c>
      <c r="E24" s="71">
        <v>380479.29960000003</v>
      </c>
      <c r="F24" s="72">
        <v>83.538813947080797</v>
      </c>
      <c r="G24" s="71">
        <v>287688.49690000003</v>
      </c>
      <c r="H24" s="72">
        <v>10.4833518284478</v>
      </c>
      <c r="I24" s="71">
        <v>54015.338900000002</v>
      </c>
      <c r="J24" s="72">
        <v>16.994084241442799</v>
      </c>
      <c r="K24" s="71">
        <v>54321.129300000001</v>
      </c>
      <c r="L24" s="72">
        <v>18.8819260711984</v>
      </c>
      <c r="M24" s="72">
        <v>-5.6293085939209996E-3</v>
      </c>
      <c r="N24" s="71">
        <v>6555333.9204000002</v>
      </c>
      <c r="O24" s="71">
        <v>69488578.472499996</v>
      </c>
      <c r="P24" s="71">
        <v>29532</v>
      </c>
      <c r="Q24" s="71">
        <v>27638</v>
      </c>
      <c r="R24" s="72">
        <v>6.8528837108329004</v>
      </c>
      <c r="S24" s="71">
        <v>10.7628299539483</v>
      </c>
      <c r="T24" s="71">
        <v>10.2209837325422</v>
      </c>
      <c r="U24" s="73">
        <v>5.0344214646570098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323455.37070000003</v>
      </c>
      <c r="E25" s="71">
        <v>404128.99540000001</v>
      </c>
      <c r="F25" s="72">
        <v>80.037654902699899</v>
      </c>
      <c r="G25" s="71">
        <v>277221.78490000003</v>
      </c>
      <c r="H25" s="72">
        <v>16.677472088521998</v>
      </c>
      <c r="I25" s="71">
        <v>24794.1649</v>
      </c>
      <c r="J25" s="72">
        <v>7.6654052292723298</v>
      </c>
      <c r="K25" s="71">
        <v>17014.557700000001</v>
      </c>
      <c r="L25" s="72">
        <v>6.13752548564592</v>
      </c>
      <c r="M25" s="72">
        <v>0.45723240869199899</v>
      </c>
      <c r="N25" s="71">
        <v>6523069.5029999996</v>
      </c>
      <c r="O25" s="71">
        <v>76385534.606700003</v>
      </c>
      <c r="P25" s="71">
        <v>24055</v>
      </c>
      <c r="Q25" s="71">
        <v>21662</v>
      </c>
      <c r="R25" s="72">
        <v>11.046994737327999</v>
      </c>
      <c r="S25" s="71">
        <v>13.446492234462699</v>
      </c>
      <c r="T25" s="71">
        <v>13.569097345582099</v>
      </c>
      <c r="U25" s="73">
        <v>-0.91179996226231197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532913.42249999999</v>
      </c>
      <c r="E26" s="71">
        <v>758908.66650000005</v>
      </c>
      <c r="F26" s="72">
        <v>70.221022110306905</v>
      </c>
      <c r="G26" s="71">
        <v>491317.94949999999</v>
      </c>
      <c r="H26" s="72">
        <v>8.4661008298863294</v>
      </c>
      <c r="I26" s="71">
        <v>106231.0721</v>
      </c>
      <c r="J26" s="72">
        <v>19.934020727353701</v>
      </c>
      <c r="K26" s="71">
        <v>98763.118199999997</v>
      </c>
      <c r="L26" s="72">
        <v>20.101671087023899</v>
      </c>
      <c r="M26" s="72">
        <v>7.5614804758159002E-2</v>
      </c>
      <c r="N26" s="71">
        <v>13985033.686000001</v>
      </c>
      <c r="O26" s="71">
        <v>163415143.14750001</v>
      </c>
      <c r="P26" s="71">
        <v>38005</v>
      </c>
      <c r="Q26" s="71">
        <v>35433</v>
      </c>
      <c r="R26" s="72">
        <v>7.2587700730957003</v>
      </c>
      <c r="S26" s="71">
        <v>14.0221924088936</v>
      </c>
      <c r="T26" s="71">
        <v>14.320522572178501</v>
      </c>
      <c r="U26" s="73">
        <v>-2.1275571935220099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305112.90870000003</v>
      </c>
      <c r="E27" s="71">
        <v>383034.96840000001</v>
      </c>
      <c r="F27" s="72">
        <v>79.656672072136601</v>
      </c>
      <c r="G27" s="71">
        <v>319851.16619999998</v>
      </c>
      <c r="H27" s="72">
        <v>-4.6078486050553398</v>
      </c>
      <c r="I27" s="71">
        <v>84733.120899999994</v>
      </c>
      <c r="J27" s="72">
        <v>27.771070473885899</v>
      </c>
      <c r="K27" s="71">
        <v>105751.4596</v>
      </c>
      <c r="L27" s="72">
        <v>33.062708776829801</v>
      </c>
      <c r="M27" s="72">
        <v>-0.19875223263585101</v>
      </c>
      <c r="N27" s="71">
        <v>5895839.6573000001</v>
      </c>
      <c r="O27" s="71">
        <v>61715758.219499998</v>
      </c>
      <c r="P27" s="71">
        <v>37306</v>
      </c>
      <c r="Q27" s="71">
        <v>35915</v>
      </c>
      <c r="R27" s="72">
        <v>3.8730335514409102</v>
      </c>
      <c r="S27" s="71">
        <v>8.1786551412641408</v>
      </c>
      <c r="T27" s="71">
        <v>8.1729014395099604</v>
      </c>
      <c r="U27" s="73">
        <v>7.0350218401510997E-2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1061666.0922999999</v>
      </c>
      <c r="E28" s="71">
        <v>1282966.0595</v>
      </c>
      <c r="F28" s="72">
        <v>82.750910239492597</v>
      </c>
      <c r="G28" s="71">
        <v>1015804.463</v>
      </c>
      <c r="H28" s="72">
        <v>4.5148088013470504</v>
      </c>
      <c r="I28" s="71">
        <v>58179.915699999998</v>
      </c>
      <c r="J28" s="72">
        <v>5.4800578187402298</v>
      </c>
      <c r="K28" s="71">
        <v>29802.192500000001</v>
      </c>
      <c r="L28" s="72">
        <v>2.93385130559325</v>
      </c>
      <c r="M28" s="72">
        <v>0.95220253342098904</v>
      </c>
      <c r="N28" s="71">
        <v>21826338.5898</v>
      </c>
      <c r="O28" s="71">
        <v>219893285.7879</v>
      </c>
      <c r="P28" s="71">
        <v>47391</v>
      </c>
      <c r="Q28" s="71">
        <v>42858</v>
      </c>
      <c r="R28" s="72">
        <v>10.576788464230701</v>
      </c>
      <c r="S28" s="71">
        <v>22.402272420923801</v>
      </c>
      <c r="T28" s="71">
        <v>21.631197867375999</v>
      </c>
      <c r="U28" s="73">
        <v>3.4419479375120599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829657.74580000003</v>
      </c>
      <c r="E29" s="71">
        <v>999665.37250000006</v>
      </c>
      <c r="F29" s="72">
        <v>82.993546502982397</v>
      </c>
      <c r="G29" s="71">
        <v>781494.60900000005</v>
      </c>
      <c r="H29" s="72">
        <v>6.1629518931204599</v>
      </c>
      <c r="I29" s="71">
        <v>137989.26999999999</v>
      </c>
      <c r="J29" s="72">
        <v>16.632071561863601</v>
      </c>
      <c r="K29" s="71">
        <v>113097.0794</v>
      </c>
      <c r="L29" s="72">
        <v>14.471895019815801</v>
      </c>
      <c r="M29" s="72">
        <v>0.22009578613397901</v>
      </c>
      <c r="N29" s="71">
        <v>15021755.8466</v>
      </c>
      <c r="O29" s="71">
        <v>162863289.58739999</v>
      </c>
      <c r="P29" s="71">
        <v>108710</v>
      </c>
      <c r="Q29" s="71">
        <v>98414</v>
      </c>
      <c r="R29" s="72">
        <v>10.4619261487187</v>
      </c>
      <c r="S29" s="71">
        <v>7.6318438579707504</v>
      </c>
      <c r="T29" s="71">
        <v>7.1156478377060202</v>
      </c>
      <c r="U29" s="73">
        <v>6.7637130668706096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1387375.6546</v>
      </c>
      <c r="E30" s="71">
        <v>1694014.0201999999</v>
      </c>
      <c r="F30" s="72">
        <v>81.898711466166205</v>
      </c>
      <c r="G30" s="71">
        <v>1003141.1091</v>
      </c>
      <c r="H30" s="72">
        <v>38.303140207734899</v>
      </c>
      <c r="I30" s="71">
        <v>155957.2084</v>
      </c>
      <c r="J30" s="72">
        <v>11.241166578273599</v>
      </c>
      <c r="K30" s="71">
        <v>124835.33809999999</v>
      </c>
      <c r="L30" s="72">
        <v>12.444444452286501</v>
      </c>
      <c r="M30" s="72">
        <v>0.249303368530709</v>
      </c>
      <c r="N30" s="71">
        <v>28876052.4967</v>
      </c>
      <c r="O30" s="71">
        <v>302750432.95499998</v>
      </c>
      <c r="P30" s="71">
        <v>86764</v>
      </c>
      <c r="Q30" s="71">
        <v>80742</v>
      </c>
      <c r="R30" s="72">
        <v>7.4583240444873899</v>
      </c>
      <c r="S30" s="71">
        <v>15.9902223802499</v>
      </c>
      <c r="T30" s="71">
        <v>15.511823726189601</v>
      </c>
      <c r="U30" s="73">
        <v>2.9918198927062498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1229162.6401</v>
      </c>
      <c r="E31" s="71">
        <v>1222674.4058000001</v>
      </c>
      <c r="F31" s="72">
        <v>100.53065920650801</v>
      </c>
      <c r="G31" s="71">
        <v>883914.29399999999</v>
      </c>
      <c r="H31" s="72">
        <v>39.059029641622701</v>
      </c>
      <c r="I31" s="71">
        <v>26293.050899999998</v>
      </c>
      <c r="J31" s="72">
        <v>2.13910267382199</v>
      </c>
      <c r="K31" s="71">
        <v>12857.5646</v>
      </c>
      <c r="L31" s="72">
        <v>1.4546166621896499</v>
      </c>
      <c r="M31" s="72">
        <v>1.04494799116156</v>
      </c>
      <c r="N31" s="71">
        <v>22598634.7872</v>
      </c>
      <c r="O31" s="71">
        <v>284617416.57370001</v>
      </c>
      <c r="P31" s="71">
        <v>38528</v>
      </c>
      <c r="Q31" s="71">
        <v>36670</v>
      </c>
      <c r="R31" s="72">
        <v>5.06681210799018</v>
      </c>
      <c r="S31" s="71">
        <v>31.903100085652</v>
      </c>
      <c r="T31" s="71">
        <v>32.660474556858503</v>
      </c>
      <c r="U31" s="73">
        <v>-2.373983936273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127624.45299999999</v>
      </c>
      <c r="E32" s="71">
        <v>169866.53769999999</v>
      </c>
      <c r="F32" s="72">
        <v>75.132191853698998</v>
      </c>
      <c r="G32" s="71">
        <v>125429.1879</v>
      </c>
      <c r="H32" s="72">
        <v>1.75020275324609</v>
      </c>
      <c r="I32" s="71">
        <v>32360.7821</v>
      </c>
      <c r="J32" s="72">
        <v>25.356255278132299</v>
      </c>
      <c r="K32" s="71">
        <v>34800.433499999999</v>
      </c>
      <c r="L32" s="72">
        <v>27.745083965420498</v>
      </c>
      <c r="M32" s="72">
        <v>-7.0104052008433004E-2</v>
      </c>
      <c r="N32" s="71">
        <v>2707150.3446999998</v>
      </c>
      <c r="O32" s="71">
        <v>31129956.941599999</v>
      </c>
      <c r="P32" s="71">
        <v>27118</v>
      </c>
      <c r="Q32" s="71">
        <v>26461</v>
      </c>
      <c r="R32" s="72">
        <v>2.4828993613242201</v>
      </c>
      <c r="S32" s="71">
        <v>4.7062634781326098</v>
      </c>
      <c r="T32" s="71">
        <v>4.60085770756963</v>
      </c>
      <c r="U32" s="73">
        <v>2.23969123387878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12.743399999999999</v>
      </c>
      <c r="O33" s="71">
        <v>185.7388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215070.1673</v>
      </c>
      <c r="E35" s="71">
        <v>223540.6807</v>
      </c>
      <c r="F35" s="72">
        <v>96.2107508246484</v>
      </c>
      <c r="G35" s="71">
        <v>183654.61550000001</v>
      </c>
      <c r="H35" s="72">
        <v>17.1057785367774</v>
      </c>
      <c r="I35" s="71">
        <v>28192.757300000001</v>
      </c>
      <c r="J35" s="72">
        <v>13.1086322449706</v>
      </c>
      <c r="K35" s="71">
        <v>12903.4432</v>
      </c>
      <c r="L35" s="72">
        <v>7.02592916865735</v>
      </c>
      <c r="M35" s="72">
        <v>1.1849018795231301</v>
      </c>
      <c r="N35" s="71">
        <v>4265353.0959999999</v>
      </c>
      <c r="O35" s="71">
        <v>44630625.723800004</v>
      </c>
      <c r="P35" s="71">
        <v>15574</v>
      </c>
      <c r="Q35" s="71">
        <v>14559</v>
      </c>
      <c r="R35" s="72">
        <v>6.97163266707879</v>
      </c>
      <c r="S35" s="71">
        <v>13.8095651277771</v>
      </c>
      <c r="T35" s="71">
        <v>13.588582395768899</v>
      </c>
      <c r="U35" s="73">
        <v>1.60021499564553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86044.5</v>
      </c>
      <c r="E36" s="74"/>
      <c r="F36" s="74"/>
      <c r="G36" s="74"/>
      <c r="H36" s="74"/>
      <c r="I36" s="71">
        <v>3198.74</v>
      </c>
      <c r="J36" s="72">
        <v>3.7175415046865301</v>
      </c>
      <c r="K36" s="74"/>
      <c r="L36" s="74"/>
      <c r="M36" s="74"/>
      <c r="N36" s="71">
        <v>1724504.77</v>
      </c>
      <c r="O36" s="71">
        <v>15418224.41</v>
      </c>
      <c r="P36" s="71">
        <v>68</v>
      </c>
      <c r="Q36" s="71">
        <v>65</v>
      </c>
      <c r="R36" s="72">
        <v>4.6153846153846203</v>
      </c>
      <c r="S36" s="71">
        <v>1265.36029411765</v>
      </c>
      <c r="T36" s="71">
        <v>977.96338461538505</v>
      </c>
      <c r="U36" s="73">
        <v>22.712654319746001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247289.04</v>
      </c>
      <c r="E37" s="71">
        <v>270663.8775</v>
      </c>
      <c r="F37" s="72">
        <v>91.363887299663801</v>
      </c>
      <c r="G37" s="71">
        <v>406352.29</v>
      </c>
      <c r="H37" s="72">
        <v>-39.144174627390399</v>
      </c>
      <c r="I37" s="71">
        <v>-27221.360000000001</v>
      </c>
      <c r="J37" s="72">
        <v>-11.0079120368618</v>
      </c>
      <c r="K37" s="71">
        <v>-65686.19</v>
      </c>
      <c r="L37" s="72">
        <v>-16.1648381506599</v>
      </c>
      <c r="M37" s="72">
        <v>-0.58558473249856602</v>
      </c>
      <c r="N37" s="71">
        <v>5795852.5599999996</v>
      </c>
      <c r="O37" s="71">
        <v>110397066.06</v>
      </c>
      <c r="P37" s="71">
        <v>118</v>
      </c>
      <c r="Q37" s="71">
        <v>104</v>
      </c>
      <c r="R37" s="72">
        <v>13.461538461538501</v>
      </c>
      <c r="S37" s="71">
        <v>2095.6698305084701</v>
      </c>
      <c r="T37" s="71">
        <v>2080.5484615384598</v>
      </c>
      <c r="U37" s="73">
        <v>0.72155302089471296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134538.49</v>
      </c>
      <c r="E38" s="71">
        <v>216782.0822</v>
      </c>
      <c r="F38" s="72">
        <v>62.061628264958102</v>
      </c>
      <c r="G38" s="71">
        <v>170774.37</v>
      </c>
      <c r="H38" s="72">
        <v>-21.218570444733601</v>
      </c>
      <c r="I38" s="71">
        <v>-8713.68</v>
      </c>
      <c r="J38" s="72">
        <v>-6.4767190415174101</v>
      </c>
      <c r="K38" s="71">
        <v>-5297.42</v>
      </c>
      <c r="L38" s="72">
        <v>-3.1019994393772299</v>
      </c>
      <c r="M38" s="72">
        <v>0.64489128670182805</v>
      </c>
      <c r="N38" s="71">
        <v>5246226.2300000004</v>
      </c>
      <c r="O38" s="71">
        <v>115542969.31</v>
      </c>
      <c r="P38" s="71">
        <v>49</v>
      </c>
      <c r="Q38" s="71">
        <v>32</v>
      </c>
      <c r="R38" s="72">
        <v>53.125</v>
      </c>
      <c r="S38" s="71">
        <v>2745.6834693877599</v>
      </c>
      <c r="T38" s="71">
        <v>2235.3090625</v>
      </c>
      <c r="U38" s="73">
        <v>18.588246335676899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140815.51999999999</v>
      </c>
      <c r="E39" s="71">
        <v>156694.07139999999</v>
      </c>
      <c r="F39" s="72">
        <v>89.866527011436105</v>
      </c>
      <c r="G39" s="71">
        <v>234221.53</v>
      </c>
      <c r="H39" s="72">
        <v>-39.879344140566403</v>
      </c>
      <c r="I39" s="71">
        <v>-27778.74</v>
      </c>
      <c r="J39" s="72">
        <v>-19.7270442917088</v>
      </c>
      <c r="K39" s="71">
        <v>-38834.29</v>
      </c>
      <c r="L39" s="72">
        <v>-16.580153839828501</v>
      </c>
      <c r="M39" s="72">
        <v>-0.28468526140171502</v>
      </c>
      <c r="N39" s="71">
        <v>4984626.5</v>
      </c>
      <c r="O39" s="71">
        <v>76659831.819999993</v>
      </c>
      <c r="P39" s="71">
        <v>99</v>
      </c>
      <c r="Q39" s="71">
        <v>89</v>
      </c>
      <c r="R39" s="72">
        <v>11.235955056179799</v>
      </c>
      <c r="S39" s="71">
        <v>1422.3789898989901</v>
      </c>
      <c r="T39" s="71">
        <v>1584.0988764044901</v>
      </c>
      <c r="U39" s="73">
        <v>-11.3696762715111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1">
        <v>4.2699999999999996</v>
      </c>
      <c r="E40" s="74"/>
      <c r="F40" s="74"/>
      <c r="G40" s="71">
        <v>1.38</v>
      </c>
      <c r="H40" s="72">
        <v>209.42028985507201</v>
      </c>
      <c r="I40" s="71">
        <v>4.2699999999999996</v>
      </c>
      <c r="J40" s="72">
        <v>100</v>
      </c>
      <c r="K40" s="71">
        <v>0</v>
      </c>
      <c r="L40" s="72">
        <v>0</v>
      </c>
      <c r="M40" s="74"/>
      <c r="N40" s="71">
        <v>206.38</v>
      </c>
      <c r="O40" s="71">
        <v>4082.8</v>
      </c>
      <c r="P40" s="71">
        <v>1</v>
      </c>
      <c r="Q40" s="71">
        <v>4</v>
      </c>
      <c r="R40" s="72">
        <v>-75</v>
      </c>
      <c r="S40" s="71">
        <v>4.2699999999999996</v>
      </c>
      <c r="T40" s="71">
        <v>1.345</v>
      </c>
      <c r="U40" s="73">
        <v>68.501170960187395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174030.77</v>
      </c>
      <c r="E41" s="71">
        <v>139306.76019999999</v>
      </c>
      <c r="F41" s="72">
        <v>124.926291983352</v>
      </c>
      <c r="G41" s="71">
        <v>228689.74419999999</v>
      </c>
      <c r="H41" s="72">
        <v>-23.900929353525399</v>
      </c>
      <c r="I41" s="71">
        <v>10272.0389</v>
      </c>
      <c r="J41" s="72">
        <v>5.9024268524468404</v>
      </c>
      <c r="K41" s="71">
        <v>13116.165999999999</v>
      </c>
      <c r="L41" s="72">
        <v>5.7353538287791697</v>
      </c>
      <c r="M41" s="72">
        <v>-0.216841346777709</v>
      </c>
      <c r="N41" s="71">
        <v>3204327.0189999999</v>
      </c>
      <c r="O41" s="71">
        <v>48050122.699299999</v>
      </c>
      <c r="P41" s="71">
        <v>278</v>
      </c>
      <c r="Q41" s="71">
        <v>211</v>
      </c>
      <c r="R41" s="72">
        <v>31.753554502369699</v>
      </c>
      <c r="S41" s="71">
        <v>626.00996402877695</v>
      </c>
      <c r="T41" s="71">
        <v>671.88803933649297</v>
      </c>
      <c r="U41" s="73">
        <v>-7.32864937363951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370967.71179999999</v>
      </c>
      <c r="E42" s="71">
        <v>434372.88050000003</v>
      </c>
      <c r="F42" s="72">
        <v>85.403055405527297</v>
      </c>
      <c r="G42" s="71">
        <v>332653.16519999999</v>
      </c>
      <c r="H42" s="72">
        <v>11.517866236734699</v>
      </c>
      <c r="I42" s="71">
        <v>24051.896499999999</v>
      </c>
      <c r="J42" s="72">
        <v>6.4835552353858503</v>
      </c>
      <c r="K42" s="71">
        <v>19807.707299999998</v>
      </c>
      <c r="L42" s="72">
        <v>5.9544622965156799</v>
      </c>
      <c r="M42" s="72">
        <v>0.21426958384022601</v>
      </c>
      <c r="N42" s="71">
        <v>7778635.9173999997</v>
      </c>
      <c r="O42" s="71">
        <v>122015184.6336</v>
      </c>
      <c r="P42" s="71">
        <v>1925</v>
      </c>
      <c r="Q42" s="71">
        <v>1498</v>
      </c>
      <c r="R42" s="72">
        <v>28.504672897196301</v>
      </c>
      <c r="S42" s="71">
        <v>192.71049963636401</v>
      </c>
      <c r="T42" s="71">
        <v>188.64463751668899</v>
      </c>
      <c r="U42" s="73">
        <v>2.1098290582748902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92970.08</v>
      </c>
      <c r="E43" s="71">
        <v>116464.5</v>
      </c>
      <c r="F43" s="72">
        <v>79.826968732961603</v>
      </c>
      <c r="G43" s="71">
        <v>188926.56</v>
      </c>
      <c r="H43" s="72">
        <v>-50.790360021375498</v>
      </c>
      <c r="I43" s="71">
        <v>-3947.05</v>
      </c>
      <c r="J43" s="72">
        <v>-4.2455056508502498</v>
      </c>
      <c r="K43" s="71">
        <v>-26472.639999999999</v>
      </c>
      <c r="L43" s="72">
        <v>-14.0121325450482</v>
      </c>
      <c r="M43" s="72">
        <v>-0.85090077906850203</v>
      </c>
      <c r="N43" s="71">
        <v>2366393.4300000002</v>
      </c>
      <c r="O43" s="71">
        <v>49298237.259999998</v>
      </c>
      <c r="P43" s="71">
        <v>66</v>
      </c>
      <c r="Q43" s="71">
        <v>43</v>
      </c>
      <c r="R43" s="72">
        <v>53.488372093023301</v>
      </c>
      <c r="S43" s="71">
        <v>1408.63757575758</v>
      </c>
      <c r="T43" s="71">
        <v>1171.17930232558</v>
      </c>
      <c r="U43" s="73">
        <v>16.857300807433599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38737.629999999997</v>
      </c>
      <c r="E44" s="71">
        <v>23698.992900000001</v>
      </c>
      <c r="F44" s="72">
        <v>163.45686149389101</v>
      </c>
      <c r="G44" s="71">
        <v>75618.880000000005</v>
      </c>
      <c r="H44" s="72">
        <v>-48.772541989513698</v>
      </c>
      <c r="I44" s="71">
        <v>4523.21</v>
      </c>
      <c r="J44" s="72">
        <v>11.676527448891401</v>
      </c>
      <c r="K44" s="71">
        <v>10540.88</v>
      </c>
      <c r="L44" s="72">
        <v>13.9394817802115</v>
      </c>
      <c r="M44" s="72">
        <v>-0.57088876830017998</v>
      </c>
      <c r="N44" s="71">
        <v>1337198.0800000001</v>
      </c>
      <c r="O44" s="71">
        <v>19655019.170000002</v>
      </c>
      <c r="P44" s="71">
        <v>38</v>
      </c>
      <c r="Q44" s="71">
        <v>36</v>
      </c>
      <c r="R44" s="72">
        <v>5.5555555555555598</v>
      </c>
      <c r="S44" s="71">
        <v>1019.41131578947</v>
      </c>
      <c r="T44" s="71">
        <v>1011.99</v>
      </c>
      <c r="U44" s="73">
        <v>0.72800013836674504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180072.77830000001</v>
      </c>
      <c r="E45" s="77"/>
      <c r="F45" s="77"/>
      <c r="G45" s="76">
        <v>11090.099099999999</v>
      </c>
      <c r="H45" s="78">
        <v>1523.7256013338999</v>
      </c>
      <c r="I45" s="76">
        <v>9855.4896000000008</v>
      </c>
      <c r="J45" s="78">
        <v>5.4730591114559397</v>
      </c>
      <c r="K45" s="76">
        <v>1412.8846000000001</v>
      </c>
      <c r="L45" s="78">
        <v>12.7400538738198</v>
      </c>
      <c r="M45" s="78">
        <v>5.9754384753008098</v>
      </c>
      <c r="N45" s="76">
        <v>653917.32530000003</v>
      </c>
      <c r="O45" s="76">
        <v>6518383.8453000002</v>
      </c>
      <c r="P45" s="76">
        <v>21</v>
      </c>
      <c r="Q45" s="76">
        <v>21</v>
      </c>
      <c r="R45" s="78">
        <v>0</v>
      </c>
      <c r="S45" s="76">
        <v>8574.8942047619094</v>
      </c>
      <c r="T45" s="76">
        <v>1402.2291476190501</v>
      </c>
      <c r="U45" s="79">
        <v>83.647271743127206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19:C19"/>
    <mergeCell ref="B20:C20"/>
    <mergeCell ref="B21:C21"/>
    <mergeCell ref="B22:C22"/>
    <mergeCell ref="B23:C23"/>
    <mergeCell ref="B30:C30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80928</v>
      </c>
      <c r="D2" s="32">
        <v>800130.42183418805</v>
      </c>
      <c r="E2" s="32">
        <v>656682.93933675205</v>
      </c>
      <c r="F2" s="32">
        <v>143447.48249743599</v>
      </c>
      <c r="G2" s="32">
        <v>656682.93933675205</v>
      </c>
      <c r="H2" s="32">
        <v>0.17928012556828199</v>
      </c>
    </row>
    <row r="3" spans="1:8" ht="14.25" x14ac:dyDescent="0.2">
      <c r="A3" s="32">
        <v>2</v>
      </c>
      <c r="B3" s="33">
        <v>13</v>
      </c>
      <c r="C3" s="32">
        <v>16098</v>
      </c>
      <c r="D3" s="32">
        <v>148388.10317200699</v>
      </c>
      <c r="E3" s="32">
        <v>118659.679353097</v>
      </c>
      <c r="F3" s="32">
        <v>29728.423818909301</v>
      </c>
      <c r="G3" s="32">
        <v>118659.679353097</v>
      </c>
      <c r="H3" s="32">
        <v>0.200342366964885</v>
      </c>
    </row>
    <row r="4" spans="1:8" ht="14.25" x14ac:dyDescent="0.2">
      <c r="A4" s="32">
        <v>3</v>
      </c>
      <c r="B4" s="33">
        <v>14</v>
      </c>
      <c r="C4" s="32">
        <v>131273</v>
      </c>
      <c r="D4" s="32">
        <v>191875.23555213699</v>
      </c>
      <c r="E4" s="32">
        <v>146347.18357008501</v>
      </c>
      <c r="F4" s="32">
        <v>45528.0519820513</v>
      </c>
      <c r="G4" s="32">
        <v>146347.18357008501</v>
      </c>
      <c r="H4" s="32">
        <v>0.237279458451428</v>
      </c>
    </row>
    <row r="5" spans="1:8" ht="14.25" x14ac:dyDescent="0.2">
      <c r="A5" s="32">
        <v>4</v>
      </c>
      <c r="B5" s="33">
        <v>15</v>
      </c>
      <c r="C5" s="32">
        <v>3517</v>
      </c>
      <c r="D5" s="32">
        <v>46541.917626495699</v>
      </c>
      <c r="E5" s="32">
        <v>36228.554665812</v>
      </c>
      <c r="F5" s="32">
        <v>10313.3629606838</v>
      </c>
      <c r="G5" s="32">
        <v>36228.554665812</v>
      </c>
      <c r="H5" s="32">
        <v>0.22159299587631301</v>
      </c>
    </row>
    <row r="6" spans="1:8" ht="14.25" x14ac:dyDescent="0.2">
      <c r="A6" s="32">
        <v>5</v>
      </c>
      <c r="B6" s="33">
        <v>16</v>
      </c>
      <c r="C6" s="32">
        <v>2953</v>
      </c>
      <c r="D6" s="32">
        <v>204393.29443076899</v>
      </c>
      <c r="E6" s="32">
        <v>207351.423277778</v>
      </c>
      <c r="F6" s="32">
        <v>-2958.1288470085501</v>
      </c>
      <c r="G6" s="32">
        <v>207351.423277778</v>
      </c>
      <c r="H6" s="32">
        <v>-1.44727294270924E-2</v>
      </c>
    </row>
    <row r="7" spans="1:8" ht="14.25" x14ac:dyDescent="0.2">
      <c r="A7" s="32">
        <v>6</v>
      </c>
      <c r="B7" s="33">
        <v>17</v>
      </c>
      <c r="C7" s="32">
        <v>25246.19</v>
      </c>
      <c r="D7" s="32">
        <v>283502.99451538501</v>
      </c>
      <c r="E7" s="32">
        <v>225208.411415385</v>
      </c>
      <c r="F7" s="32">
        <v>58294.583100000003</v>
      </c>
      <c r="G7" s="32">
        <v>225208.411415385</v>
      </c>
      <c r="H7" s="32">
        <v>0.20562245982497601</v>
      </c>
    </row>
    <row r="8" spans="1:8" ht="14.25" x14ac:dyDescent="0.2">
      <c r="A8" s="32">
        <v>7</v>
      </c>
      <c r="B8" s="33">
        <v>18</v>
      </c>
      <c r="C8" s="32">
        <v>66196</v>
      </c>
      <c r="D8" s="32">
        <v>118443.76952564099</v>
      </c>
      <c r="E8" s="32">
        <v>100466.66193931601</v>
      </c>
      <c r="F8" s="32">
        <v>17977.107586324801</v>
      </c>
      <c r="G8" s="32">
        <v>100466.66193931601</v>
      </c>
      <c r="H8" s="32">
        <v>0.15177757055792701</v>
      </c>
    </row>
    <row r="9" spans="1:8" ht="14.25" x14ac:dyDescent="0.2">
      <c r="A9" s="32">
        <v>8</v>
      </c>
      <c r="B9" s="33">
        <v>19</v>
      </c>
      <c r="C9" s="32">
        <v>17551</v>
      </c>
      <c r="D9" s="32">
        <v>98870.728597435897</v>
      </c>
      <c r="E9" s="32">
        <v>84303.465115384606</v>
      </c>
      <c r="F9" s="32">
        <v>14567.263482051299</v>
      </c>
      <c r="G9" s="32">
        <v>84303.465115384606</v>
      </c>
      <c r="H9" s="32">
        <v>0.14733646336686401</v>
      </c>
    </row>
    <row r="10" spans="1:8" ht="14.25" x14ac:dyDescent="0.2">
      <c r="A10" s="32">
        <v>9</v>
      </c>
      <c r="B10" s="33">
        <v>21</v>
      </c>
      <c r="C10" s="32">
        <v>315407</v>
      </c>
      <c r="D10" s="32">
        <v>1270919.8483042701</v>
      </c>
      <c r="E10" s="32">
        <v>1305339.2445581199</v>
      </c>
      <c r="F10" s="32">
        <v>-34419.3962538462</v>
      </c>
      <c r="G10" s="32">
        <v>1305339.2445581199</v>
      </c>
      <c r="H10" s="35">
        <v>-2.7082271395611798E-2</v>
      </c>
    </row>
    <row r="11" spans="1:8" ht="14.25" x14ac:dyDescent="0.2">
      <c r="A11" s="32">
        <v>10</v>
      </c>
      <c r="B11" s="33">
        <v>22</v>
      </c>
      <c r="C11" s="32">
        <v>145302.39799999999</v>
      </c>
      <c r="D11" s="32">
        <v>2047991.4751734999</v>
      </c>
      <c r="E11" s="32">
        <v>2101305.3757205098</v>
      </c>
      <c r="F11" s="32">
        <v>-53313.900547008503</v>
      </c>
      <c r="G11" s="32">
        <v>2101305.3757205098</v>
      </c>
      <c r="H11" s="32">
        <v>-2.6032286361197799E-2</v>
      </c>
    </row>
    <row r="12" spans="1:8" ht="14.25" x14ac:dyDescent="0.2">
      <c r="A12" s="32">
        <v>11</v>
      </c>
      <c r="B12" s="33">
        <v>23</v>
      </c>
      <c r="C12" s="32">
        <v>244724.853</v>
      </c>
      <c r="D12" s="32">
        <v>1927209.1448136</v>
      </c>
      <c r="E12" s="32">
        <v>1686910.7498721599</v>
      </c>
      <c r="F12" s="32">
        <v>240298.39494144201</v>
      </c>
      <c r="G12" s="32">
        <v>1686910.7498721599</v>
      </c>
      <c r="H12" s="32">
        <v>0.124687242994939</v>
      </c>
    </row>
    <row r="13" spans="1:8" ht="14.25" x14ac:dyDescent="0.2">
      <c r="A13" s="32">
        <v>12</v>
      </c>
      <c r="B13" s="33">
        <v>24</v>
      </c>
      <c r="C13" s="32">
        <v>16189.01</v>
      </c>
      <c r="D13" s="32">
        <v>493389.78525470098</v>
      </c>
      <c r="E13" s="32">
        <v>448478.69728547003</v>
      </c>
      <c r="F13" s="32">
        <v>44911.087969230801</v>
      </c>
      <c r="G13" s="32">
        <v>448478.69728547003</v>
      </c>
      <c r="H13" s="32">
        <v>9.1025573109598301E-2</v>
      </c>
    </row>
    <row r="14" spans="1:8" ht="14.25" x14ac:dyDescent="0.2">
      <c r="A14" s="32">
        <v>13</v>
      </c>
      <c r="B14" s="33">
        <v>25</v>
      </c>
      <c r="C14" s="32">
        <v>92865</v>
      </c>
      <c r="D14" s="32">
        <v>1035869.3827</v>
      </c>
      <c r="E14" s="32">
        <v>964490.41520000005</v>
      </c>
      <c r="F14" s="32">
        <v>71378.967499999999</v>
      </c>
      <c r="G14" s="32">
        <v>964490.41520000005</v>
      </c>
      <c r="H14" s="32">
        <v>6.8907305005917102E-2</v>
      </c>
    </row>
    <row r="15" spans="1:8" ht="14.25" x14ac:dyDescent="0.2">
      <c r="A15" s="32">
        <v>14</v>
      </c>
      <c r="B15" s="33">
        <v>26</v>
      </c>
      <c r="C15" s="32">
        <v>73807</v>
      </c>
      <c r="D15" s="32">
        <v>382542.41102100402</v>
      </c>
      <c r="E15" s="32">
        <v>330396.42004075297</v>
      </c>
      <c r="F15" s="32">
        <v>52145.990980251103</v>
      </c>
      <c r="G15" s="32">
        <v>330396.42004075297</v>
      </c>
      <c r="H15" s="32">
        <v>0.13631427386331799</v>
      </c>
    </row>
    <row r="16" spans="1:8" ht="14.25" x14ac:dyDescent="0.2">
      <c r="A16" s="32">
        <v>15</v>
      </c>
      <c r="B16" s="33">
        <v>27</v>
      </c>
      <c r="C16" s="32">
        <v>216503.74100000001</v>
      </c>
      <c r="D16" s="32">
        <v>1522616.26529573</v>
      </c>
      <c r="E16" s="32">
        <v>1354499.67184615</v>
      </c>
      <c r="F16" s="32">
        <v>168116.593449573</v>
      </c>
      <c r="G16" s="32">
        <v>1354499.67184615</v>
      </c>
      <c r="H16" s="32">
        <v>0.11041297619194999</v>
      </c>
    </row>
    <row r="17" spans="1:8" ht="14.25" x14ac:dyDescent="0.2">
      <c r="A17" s="32">
        <v>16</v>
      </c>
      <c r="B17" s="33">
        <v>29</v>
      </c>
      <c r="C17" s="32">
        <v>243660</v>
      </c>
      <c r="D17" s="32">
        <v>3104113.7959076902</v>
      </c>
      <c r="E17" s="32">
        <v>2805988.8705649599</v>
      </c>
      <c r="F17" s="32">
        <v>298124.92534273502</v>
      </c>
      <c r="G17" s="32">
        <v>2805988.8705649599</v>
      </c>
      <c r="H17" s="32">
        <v>9.6041880209342803E-2</v>
      </c>
    </row>
    <row r="18" spans="1:8" ht="14.25" x14ac:dyDescent="0.2">
      <c r="A18" s="32">
        <v>17</v>
      </c>
      <c r="B18" s="33">
        <v>31</v>
      </c>
      <c r="C18" s="32">
        <v>33150.065999999999</v>
      </c>
      <c r="D18" s="32">
        <v>317847.94581185997</v>
      </c>
      <c r="E18" s="32">
        <v>263832.536321308</v>
      </c>
      <c r="F18" s="32">
        <v>54015.409490551901</v>
      </c>
      <c r="G18" s="32">
        <v>263832.536321308</v>
      </c>
      <c r="H18" s="32">
        <v>0.16994103690865001</v>
      </c>
    </row>
    <row r="19" spans="1:8" ht="14.25" x14ac:dyDescent="0.2">
      <c r="A19" s="32">
        <v>18</v>
      </c>
      <c r="B19" s="33">
        <v>32</v>
      </c>
      <c r="C19" s="32">
        <v>21723.772000000001</v>
      </c>
      <c r="D19" s="32">
        <v>323455.38348862401</v>
      </c>
      <c r="E19" s="32">
        <v>298661.20730885002</v>
      </c>
      <c r="F19" s="32">
        <v>24794.1761797744</v>
      </c>
      <c r="G19" s="32">
        <v>298661.20730885002</v>
      </c>
      <c r="H19" s="32">
        <v>7.6654084134748696E-2</v>
      </c>
    </row>
    <row r="20" spans="1:8" ht="14.25" x14ac:dyDescent="0.2">
      <c r="A20" s="32">
        <v>19</v>
      </c>
      <c r="B20" s="33">
        <v>33</v>
      </c>
      <c r="C20" s="32">
        <v>39164.417999999998</v>
      </c>
      <c r="D20" s="32">
        <v>532913.37853593496</v>
      </c>
      <c r="E20" s="32">
        <v>426682.31637604901</v>
      </c>
      <c r="F20" s="32">
        <v>106231.062159886</v>
      </c>
      <c r="G20" s="32">
        <v>426682.31637604901</v>
      </c>
      <c r="H20" s="32">
        <v>0.19934020506622099</v>
      </c>
    </row>
    <row r="21" spans="1:8" ht="14.25" x14ac:dyDescent="0.2">
      <c r="A21" s="32">
        <v>20</v>
      </c>
      <c r="B21" s="33">
        <v>34</v>
      </c>
      <c r="C21" s="32">
        <v>59401.934000000001</v>
      </c>
      <c r="D21" s="32">
        <v>305112.80111977202</v>
      </c>
      <c r="E21" s="32">
        <v>220379.786456064</v>
      </c>
      <c r="F21" s="32">
        <v>84733.014663707305</v>
      </c>
      <c r="G21" s="32">
        <v>220379.786456064</v>
      </c>
      <c r="H21" s="32">
        <v>0.277710454470396</v>
      </c>
    </row>
    <row r="22" spans="1:8" ht="14.25" x14ac:dyDescent="0.2">
      <c r="A22" s="32">
        <v>21</v>
      </c>
      <c r="B22" s="33">
        <v>35</v>
      </c>
      <c r="C22" s="32">
        <v>35689.938000000002</v>
      </c>
      <c r="D22" s="32">
        <v>1061666.09197522</v>
      </c>
      <c r="E22" s="32">
        <v>1003486.16597257</v>
      </c>
      <c r="F22" s="32">
        <v>58179.926002654902</v>
      </c>
      <c r="G22" s="32">
        <v>1003486.16597257</v>
      </c>
      <c r="H22" s="32">
        <v>5.4800587908399298E-2</v>
      </c>
    </row>
    <row r="23" spans="1:8" ht="14.25" x14ac:dyDescent="0.2">
      <c r="A23" s="32">
        <v>22</v>
      </c>
      <c r="B23" s="33">
        <v>36</v>
      </c>
      <c r="C23" s="32">
        <v>159207.38699999999</v>
      </c>
      <c r="D23" s="32">
        <v>829657.75713893794</v>
      </c>
      <c r="E23" s="32">
        <v>691668.51187071495</v>
      </c>
      <c r="F23" s="32">
        <v>137989.24526822299</v>
      </c>
      <c r="G23" s="32">
        <v>691668.51187071495</v>
      </c>
      <c r="H23" s="32">
        <v>0.166320683535916</v>
      </c>
    </row>
    <row r="24" spans="1:8" ht="14.25" x14ac:dyDescent="0.2">
      <c r="A24" s="32">
        <v>23</v>
      </c>
      <c r="B24" s="33">
        <v>37</v>
      </c>
      <c r="C24" s="32">
        <v>172112.595</v>
      </c>
      <c r="D24" s="32">
        <v>1387375.6814327401</v>
      </c>
      <c r="E24" s="32">
        <v>1231418.4376824601</v>
      </c>
      <c r="F24" s="32">
        <v>155957.243750283</v>
      </c>
      <c r="G24" s="32">
        <v>1231418.4376824601</v>
      </c>
      <c r="H24" s="32">
        <v>0.11241168908858599</v>
      </c>
    </row>
    <row r="25" spans="1:8" ht="14.25" x14ac:dyDescent="0.2">
      <c r="A25" s="32">
        <v>24</v>
      </c>
      <c r="B25" s="33">
        <v>38</v>
      </c>
      <c r="C25" s="32">
        <v>261464.978</v>
      </c>
      <c r="D25" s="32">
        <v>1229162.6076115</v>
      </c>
      <c r="E25" s="32">
        <v>1202869.62182478</v>
      </c>
      <c r="F25" s="32">
        <v>26292.985786725701</v>
      </c>
      <c r="G25" s="32">
        <v>1202869.62182478</v>
      </c>
      <c r="H25" s="32">
        <v>2.1390974329928501E-2</v>
      </c>
    </row>
    <row r="26" spans="1:8" ht="14.25" x14ac:dyDescent="0.2">
      <c r="A26" s="32">
        <v>25</v>
      </c>
      <c r="B26" s="33">
        <v>39</v>
      </c>
      <c r="C26" s="32">
        <v>90021.81</v>
      </c>
      <c r="D26" s="32">
        <v>127624.417074881</v>
      </c>
      <c r="E26" s="32">
        <v>95263.677131260003</v>
      </c>
      <c r="F26" s="32">
        <v>32360.739943620902</v>
      </c>
      <c r="G26" s="32">
        <v>95263.677131260003</v>
      </c>
      <c r="H26" s="32">
        <v>0.25356229384095003</v>
      </c>
    </row>
    <row r="27" spans="1:8" ht="14.25" x14ac:dyDescent="0.2">
      <c r="A27" s="32">
        <v>26</v>
      </c>
      <c r="B27" s="33">
        <v>42</v>
      </c>
      <c r="C27" s="32">
        <v>11461.218000000001</v>
      </c>
      <c r="D27" s="32">
        <v>215070.16699999999</v>
      </c>
      <c r="E27" s="32">
        <v>186877.39490000001</v>
      </c>
      <c r="F27" s="32">
        <v>28192.772099999998</v>
      </c>
      <c r="G27" s="32">
        <v>186877.39490000001</v>
      </c>
      <c r="H27" s="32">
        <v>0.13108639144730799</v>
      </c>
    </row>
    <row r="28" spans="1:8" ht="14.25" x14ac:dyDescent="0.2">
      <c r="A28" s="32">
        <v>27</v>
      </c>
      <c r="B28" s="33">
        <v>75</v>
      </c>
      <c r="C28" s="32">
        <v>3328</v>
      </c>
      <c r="D28" s="32">
        <v>174030.76923076899</v>
      </c>
      <c r="E28" s="32">
        <v>163758.73076923101</v>
      </c>
      <c r="F28" s="32">
        <v>10272.038461538499</v>
      </c>
      <c r="G28" s="32">
        <v>163758.73076923101</v>
      </c>
      <c r="H28" s="32">
        <v>5.9024266265912298E-2</v>
      </c>
    </row>
    <row r="29" spans="1:8" ht="14.25" x14ac:dyDescent="0.2">
      <c r="A29" s="32">
        <v>28</v>
      </c>
      <c r="B29" s="33">
        <v>76</v>
      </c>
      <c r="C29" s="32">
        <v>1948</v>
      </c>
      <c r="D29" s="32">
        <v>370967.70553247898</v>
      </c>
      <c r="E29" s="32">
        <v>346915.81317265</v>
      </c>
      <c r="F29" s="32">
        <v>24051.8923598291</v>
      </c>
      <c r="G29" s="32">
        <v>346915.81317265</v>
      </c>
      <c r="H29" s="32">
        <v>6.4835542288797093E-2</v>
      </c>
    </row>
    <row r="30" spans="1:8" ht="14.25" x14ac:dyDescent="0.2">
      <c r="A30" s="32">
        <v>29</v>
      </c>
      <c r="B30" s="33">
        <v>99</v>
      </c>
      <c r="C30" s="32">
        <v>22</v>
      </c>
      <c r="D30" s="32">
        <v>180072.77815596401</v>
      </c>
      <c r="E30" s="32">
        <v>170217.28834430099</v>
      </c>
      <c r="F30" s="32">
        <v>9855.4898116632594</v>
      </c>
      <c r="G30" s="32">
        <v>170217.28834430099</v>
      </c>
      <c r="H30" s="32">
        <v>5.4730592333768903E-2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66</v>
      </c>
      <c r="D32" s="37">
        <v>86044.5</v>
      </c>
      <c r="E32" s="37">
        <v>82845.759999999995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114</v>
      </c>
      <c r="D33" s="37">
        <v>247289.04</v>
      </c>
      <c r="E33" s="37">
        <v>274510.40000000002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53</v>
      </c>
      <c r="D34" s="37">
        <v>134538.49</v>
      </c>
      <c r="E34" s="37">
        <v>143252.17000000001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91</v>
      </c>
      <c r="D35" s="37">
        <v>140815.51999999999</v>
      </c>
      <c r="E35" s="37">
        <v>168594.26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5</v>
      </c>
      <c r="D36" s="37">
        <v>4.2699999999999996</v>
      </c>
      <c r="E36" s="37">
        <v>0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62</v>
      </c>
      <c r="D37" s="37">
        <v>92970.08</v>
      </c>
      <c r="E37" s="37">
        <v>96917.13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36</v>
      </c>
      <c r="D38" s="37">
        <v>38737.629999999997</v>
      </c>
      <c r="E38" s="37">
        <v>34214.42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2015-08-23T09:38:56Z</dcterms:modified>
</cp:coreProperties>
</file>