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<sst xmlns="http://schemas.openxmlformats.org/spreadsheetml/2006/main" count="117" uniqueCount="75">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</sst>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" sqref="L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32858058.818799995</v>
      </c>
      <c r="F3" s="25">
        <f>RA!I7</f>
        <v>-320093.60470000003</v>
      </c>
      <c r="G3" s="16">
        <f>SUM(G4:G40)</f>
        <v>33178152.423499998</v>
      </c>
      <c r="H3" s="27">
        <f>RA!J7</f>
        <v>-0.97417077029777499</v>
      </c>
      <c r="I3" s="20">
        <f>SUM(I4:I40)</f>
        <v>32858064.94393903</v>
      </c>
      <c r="J3" s="21">
        <f>SUM(J4:J40)</f>
        <v>33178152.548993845</v>
      </c>
      <c r="K3" s="22">
        <f>E3-I3</f>
        <v>-6.1251390352845192</v>
      </c>
      <c r="L3" s="22">
        <f>G3-J3</f>
        <v>-0.1254938468337059</v>
      </c>
    </row>
    <row r="4" spans="1:13" x14ac:dyDescent="0.15">
      <c r="A4" s="44">
        <f>RA!A8</f>
        <v>42244</v>
      </c>
      <c r="B4" s="12">
        <v>12</v>
      </c>
      <c r="C4" s="41" t="s">
        <v>6</v>
      </c>
      <c r="D4" s="41"/>
      <c r="E4" s="15">
        <f>VLOOKUP(C4,RA!B8:D36,3,0)</f>
        <v>746784.8469</v>
      </c>
      <c r="F4" s="25">
        <f>VLOOKUP(C4,RA!B8:I39,8,0)</f>
        <v>115602.3273</v>
      </c>
      <c r="G4" s="16">
        <f t="shared" ref="G4:G40" si="0">E4-F4</f>
        <v>631182.5196</v>
      </c>
      <c r="H4" s="27">
        <f>RA!J8</f>
        <v>15.4800044189274</v>
      </c>
      <c r="I4" s="20">
        <f>VLOOKUP(B4,RMS!B:D,3,FALSE)</f>
        <v>746785.98225726502</v>
      </c>
      <c r="J4" s="21">
        <f>VLOOKUP(B4,RMS!B:E,4,FALSE)</f>
        <v>631182.53406324796</v>
      </c>
      <c r="K4" s="22">
        <f t="shared" ref="K4:K40" si="1">E4-I4</f>
        <v>-1.1353572650114074</v>
      </c>
      <c r="L4" s="22">
        <f t="shared" ref="L4:L40" si="2">G4-J4</f>
        <v>-1.4463247964158654E-2</v>
      </c>
    </row>
    <row r="5" spans="1:13" x14ac:dyDescent="0.15">
      <c r="A5" s="44"/>
      <c r="B5" s="12">
        <v>13</v>
      </c>
      <c r="C5" s="41" t="s">
        <v>7</v>
      </c>
      <c r="D5" s="41"/>
      <c r="E5" s="15">
        <f>VLOOKUP(C5,RA!B8:D37,3,0)</f>
        <v>193280.6139</v>
      </c>
      <c r="F5" s="25">
        <f>VLOOKUP(C5,RA!B9:I40,8,0)</f>
        <v>38883.314599999998</v>
      </c>
      <c r="G5" s="16">
        <f t="shared" si="0"/>
        <v>154397.29930000001</v>
      </c>
      <c r="H5" s="27">
        <f>RA!J9</f>
        <v>20.117545063323099</v>
      </c>
      <c r="I5" s="20">
        <f>VLOOKUP(B5,RMS!B:D,3,FALSE)</f>
        <v>193280.850715929</v>
      </c>
      <c r="J5" s="21">
        <f>VLOOKUP(B5,RMS!B:E,4,FALSE)</f>
        <v>154397.29786590999</v>
      </c>
      <c r="K5" s="22">
        <f t="shared" si="1"/>
        <v>-0.23681592900538817</v>
      </c>
      <c r="L5" s="22">
        <f t="shared" si="2"/>
        <v>1.4340900233946741E-3</v>
      </c>
      <c r="M5" s="34"/>
    </row>
    <row r="6" spans="1:13" x14ac:dyDescent="0.15">
      <c r="A6" s="44"/>
      <c r="B6" s="12">
        <v>14</v>
      </c>
      <c r="C6" s="41" t="s">
        <v>8</v>
      </c>
      <c r="D6" s="41"/>
      <c r="E6" s="15">
        <f>VLOOKUP(C6,RA!B10:D38,3,0)</f>
        <v>172992.88130000001</v>
      </c>
      <c r="F6" s="25">
        <f>VLOOKUP(C6,RA!B10:I41,8,0)</f>
        <v>38562.417600000001</v>
      </c>
      <c r="G6" s="16">
        <f t="shared" si="0"/>
        <v>134430.46370000002</v>
      </c>
      <c r="H6" s="27">
        <f>RA!J10</f>
        <v>22.291332053788999</v>
      </c>
      <c r="I6" s="20">
        <f>VLOOKUP(B6,RMS!B:D,3,FALSE)</f>
        <v>172995.03428376099</v>
      </c>
      <c r="J6" s="21">
        <f>VLOOKUP(B6,RMS!B:E,4,FALSE)</f>
        <v>134430.46409829101</v>
      </c>
      <c r="K6" s="22">
        <f>E6-I6</f>
        <v>-2.1529837609850802</v>
      </c>
      <c r="L6" s="22">
        <f t="shared" si="2"/>
        <v>-3.9829098386690021E-4</v>
      </c>
      <c r="M6" s="34"/>
    </row>
    <row r="7" spans="1:13" x14ac:dyDescent="0.15">
      <c r="A7" s="44"/>
      <c r="B7" s="12">
        <v>15</v>
      </c>
      <c r="C7" s="41" t="s">
        <v>9</v>
      </c>
      <c r="D7" s="41"/>
      <c r="E7" s="15">
        <f>VLOOKUP(C7,RA!B10:D39,3,0)</f>
        <v>53411.528299999998</v>
      </c>
      <c r="F7" s="25">
        <f>VLOOKUP(C7,RA!B11:I42,8,0)</f>
        <v>5256.0406999999996</v>
      </c>
      <c r="G7" s="16">
        <f t="shared" si="0"/>
        <v>48155.4876</v>
      </c>
      <c r="H7" s="27">
        <f>RA!J11</f>
        <v>9.8406483905086102</v>
      </c>
      <c r="I7" s="20">
        <f>VLOOKUP(B7,RMS!B:D,3,FALSE)</f>
        <v>53411.5769461538</v>
      </c>
      <c r="J7" s="21">
        <f>VLOOKUP(B7,RMS!B:E,4,FALSE)</f>
        <v>48155.4867367521</v>
      </c>
      <c r="K7" s="22">
        <f t="shared" si="1"/>
        <v>-4.8646153802110348E-2</v>
      </c>
      <c r="L7" s="22">
        <f t="shared" si="2"/>
        <v>8.6324790026992559E-4</v>
      </c>
      <c r="M7" s="34"/>
    </row>
    <row r="8" spans="1:13" x14ac:dyDescent="0.15">
      <c r="A8" s="44"/>
      <c r="B8" s="12">
        <v>16</v>
      </c>
      <c r="C8" s="41" t="s">
        <v>10</v>
      </c>
      <c r="D8" s="41"/>
      <c r="E8" s="15">
        <f>VLOOKUP(C8,RA!B12:D39,3,0)</f>
        <v>136221.20569999999</v>
      </c>
      <c r="F8" s="25">
        <f>VLOOKUP(C8,RA!B12:I43,8,0)</f>
        <v>28373.291399999998</v>
      </c>
      <c r="G8" s="16">
        <f t="shared" si="0"/>
        <v>107847.91429999999</v>
      </c>
      <c r="H8" s="27">
        <f>RA!J12</f>
        <v>20.828835902749599</v>
      </c>
      <c r="I8" s="20">
        <f>VLOOKUP(B8,RMS!B:D,3,FALSE)</f>
        <v>136221.19964444399</v>
      </c>
      <c r="J8" s="21">
        <f>VLOOKUP(B8,RMS!B:E,4,FALSE)</f>
        <v>107847.914123077</v>
      </c>
      <c r="K8" s="22">
        <f t="shared" si="1"/>
        <v>6.0555560048669577E-3</v>
      </c>
      <c r="L8" s="22">
        <f t="shared" si="2"/>
        <v>1.7692298570182174E-4</v>
      </c>
      <c r="M8" s="34"/>
    </row>
    <row r="9" spans="1:13" x14ac:dyDescent="0.15">
      <c r="A9" s="44"/>
      <c r="B9" s="12">
        <v>17</v>
      </c>
      <c r="C9" s="41" t="s">
        <v>11</v>
      </c>
      <c r="D9" s="41"/>
      <c r="E9" s="15">
        <f>VLOOKUP(C9,RA!B12:D40,3,0)</f>
        <v>295060.38419999997</v>
      </c>
      <c r="F9" s="25">
        <f>VLOOKUP(C9,RA!B13:I44,8,0)</f>
        <v>40802.336799999997</v>
      </c>
      <c r="G9" s="16">
        <f t="shared" si="0"/>
        <v>254258.04739999998</v>
      </c>
      <c r="H9" s="27">
        <f>RA!J13</f>
        <v>13.8284700301695</v>
      </c>
      <c r="I9" s="20">
        <f>VLOOKUP(B9,RMS!B:D,3,FALSE)</f>
        <v>295060.60523076903</v>
      </c>
      <c r="J9" s="21">
        <f>VLOOKUP(B9,RMS!B:E,4,FALSE)</f>
        <v>254258.045591453</v>
      </c>
      <c r="K9" s="22">
        <f t="shared" si="1"/>
        <v>-0.22103076905477792</v>
      </c>
      <c r="L9" s="22">
        <f t="shared" si="2"/>
        <v>1.8085469782818109E-3</v>
      </c>
      <c r="M9" s="34"/>
    </row>
    <row r="10" spans="1:13" x14ac:dyDescent="0.15">
      <c r="A10" s="44"/>
      <c r="B10" s="12">
        <v>18</v>
      </c>
      <c r="C10" s="41" t="s">
        <v>12</v>
      </c>
      <c r="D10" s="41"/>
      <c r="E10" s="15">
        <f>VLOOKUP(C10,RA!B14:D41,3,0)</f>
        <v>149922.9411</v>
      </c>
      <c r="F10" s="25">
        <f>VLOOKUP(C10,RA!B14:I45,8,0)</f>
        <v>27760.581300000002</v>
      </c>
      <c r="G10" s="16">
        <f t="shared" si="0"/>
        <v>122162.35979999999</v>
      </c>
      <c r="H10" s="27">
        <f>RA!J14</f>
        <v>18.516566641714601</v>
      </c>
      <c r="I10" s="20">
        <f>VLOOKUP(B10,RMS!B:D,3,FALSE)</f>
        <v>149922.97006068399</v>
      </c>
      <c r="J10" s="21">
        <f>VLOOKUP(B10,RMS!B:E,4,FALSE)</f>
        <v>122162.35842735</v>
      </c>
      <c r="K10" s="22">
        <f t="shared" si="1"/>
        <v>-2.896068399422802E-2</v>
      </c>
      <c r="L10" s="22">
        <f t="shared" si="2"/>
        <v>1.3726499892072752E-3</v>
      </c>
      <c r="M10" s="34"/>
    </row>
    <row r="11" spans="1:13" x14ac:dyDescent="0.15">
      <c r="A11" s="44"/>
      <c r="B11" s="12">
        <v>19</v>
      </c>
      <c r="C11" s="41" t="s">
        <v>13</v>
      </c>
      <c r="D11" s="41"/>
      <c r="E11" s="15">
        <f>VLOOKUP(C11,RA!B14:D42,3,0)</f>
        <v>110438.8453</v>
      </c>
      <c r="F11" s="25">
        <f>VLOOKUP(C11,RA!B15:I46,8,0)</f>
        <v>5718.5057999999999</v>
      </c>
      <c r="G11" s="16">
        <f t="shared" si="0"/>
        <v>104720.3395</v>
      </c>
      <c r="H11" s="27">
        <f>RA!J15</f>
        <v>5.1779840548550196</v>
      </c>
      <c r="I11" s="20">
        <f>VLOOKUP(B11,RMS!B:D,3,FALSE)</f>
        <v>110438.91103931599</v>
      </c>
      <c r="J11" s="21">
        <f>VLOOKUP(B11,RMS!B:E,4,FALSE)</f>
        <v>104720.341534188</v>
      </c>
      <c r="K11" s="22">
        <f t="shared" si="1"/>
        <v>-6.5739315992686898E-2</v>
      </c>
      <c r="L11" s="22">
        <f t="shared" si="2"/>
        <v>-2.034188000834547E-3</v>
      </c>
      <c r="M11" s="34"/>
    </row>
    <row r="12" spans="1:13" x14ac:dyDescent="0.15">
      <c r="A12" s="44"/>
      <c r="B12" s="12">
        <v>21</v>
      </c>
      <c r="C12" s="41" t="s">
        <v>14</v>
      </c>
      <c r="D12" s="41"/>
      <c r="E12" s="15">
        <f>VLOOKUP(C12,RA!B16:D43,3,0)</f>
        <v>946278.05070000002</v>
      </c>
      <c r="F12" s="25">
        <f>VLOOKUP(C12,RA!B16:I47,8,0)</f>
        <v>30024.515500000001</v>
      </c>
      <c r="G12" s="16">
        <f t="shared" si="0"/>
        <v>916253.53520000004</v>
      </c>
      <c r="H12" s="27">
        <f>RA!J16</f>
        <v>3.1729062591898498</v>
      </c>
      <c r="I12" s="20">
        <f>VLOOKUP(B12,RMS!B:D,3,FALSE)</f>
        <v>946276.59316153801</v>
      </c>
      <c r="J12" s="21">
        <f>VLOOKUP(B12,RMS!B:E,4,FALSE)</f>
        <v>916253.53538461495</v>
      </c>
      <c r="K12" s="22">
        <f t="shared" si="1"/>
        <v>1.4575384620111436</v>
      </c>
      <c r="L12" s="22">
        <f t="shared" si="2"/>
        <v>-1.8461490981280804E-4</v>
      </c>
      <c r="M12" s="34"/>
    </row>
    <row r="13" spans="1:13" x14ac:dyDescent="0.15">
      <c r="A13" s="44"/>
      <c r="B13" s="12">
        <v>22</v>
      </c>
      <c r="C13" s="41" t="s">
        <v>15</v>
      </c>
      <c r="D13" s="41"/>
      <c r="E13" s="15">
        <f>VLOOKUP(C13,RA!B16:D44,3,0)</f>
        <v>1246609.3722000001</v>
      </c>
      <c r="F13" s="25">
        <f>VLOOKUP(C13,RA!B17:I48,8,0)</f>
        <v>-96970.133900000001</v>
      </c>
      <c r="G13" s="16">
        <f t="shared" si="0"/>
        <v>1343579.5061000001</v>
      </c>
      <c r="H13" s="27">
        <f>RA!J17</f>
        <v>-7.7787104816056702</v>
      </c>
      <c r="I13" s="20">
        <f>VLOOKUP(B13,RMS!B:D,3,FALSE)</f>
        <v>1246609.3155290601</v>
      </c>
      <c r="J13" s="21">
        <f>VLOOKUP(B13,RMS!B:E,4,FALSE)</f>
        <v>1343579.5031717899</v>
      </c>
      <c r="K13" s="22">
        <f t="shared" si="1"/>
        <v>5.6670940015465021E-2</v>
      </c>
      <c r="L13" s="22">
        <f t="shared" si="2"/>
        <v>2.9282101895660162E-3</v>
      </c>
      <c r="M13" s="34"/>
    </row>
    <row r="14" spans="1:13" x14ac:dyDescent="0.15">
      <c r="A14" s="44"/>
      <c r="B14" s="12">
        <v>23</v>
      </c>
      <c r="C14" s="41" t="s">
        <v>16</v>
      </c>
      <c r="D14" s="41"/>
      <c r="E14" s="15">
        <f>VLOOKUP(C14,RA!B18:D45,3,0)</f>
        <v>1799059.2112</v>
      </c>
      <c r="F14" s="25">
        <f>VLOOKUP(C14,RA!B18:I49,8,0)</f>
        <v>261315.14799999999</v>
      </c>
      <c r="G14" s="16">
        <f t="shared" si="0"/>
        <v>1537744.0632</v>
      </c>
      <c r="H14" s="27">
        <f>RA!J18</f>
        <v>14.525099917400601</v>
      </c>
      <c r="I14" s="20">
        <f>VLOOKUP(B14,RMS!B:D,3,FALSE)</f>
        <v>1799058.96405812</v>
      </c>
      <c r="J14" s="21">
        <f>VLOOKUP(B14,RMS!B:E,4,FALSE)</f>
        <v>1537744.05861026</v>
      </c>
      <c r="K14" s="22">
        <f t="shared" si="1"/>
        <v>0.24714187998324633</v>
      </c>
      <c r="L14" s="22">
        <f t="shared" si="2"/>
        <v>4.5897399540990591E-3</v>
      </c>
      <c r="M14" s="34"/>
    </row>
    <row r="15" spans="1:13" x14ac:dyDescent="0.15">
      <c r="A15" s="44"/>
      <c r="B15" s="12">
        <v>24</v>
      </c>
      <c r="C15" s="41" t="s">
        <v>17</v>
      </c>
      <c r="D15" s="41"/>
      <c r="E15" s="15">
        <f>VLOOKUP(C15,RA!B18:D46,3,0)</f>
        <v>484556.91230000003</v>
      </c>
      <c r="F15" s="25">
        <f>VLOOKUP(C15,RA!B19:I50,8,0)</f>
        <v>53108.705900000001</v>
      </c>
      <c r="G15" s="16">
        <f t="shared" si="0"/>
        <v>431448.20640000002</v>
      </c>
      <c r="H15" s="27">
        <f>RA!J19</f>
        <v>10.9602617467397</v>
      </c>
      <c r="I15" s="20">
        <f>VLOOKUP(B15,RMS!B:D,3,FALSE)</f>
        <v>484556.94693418802</v>
      </c>
      <c r="J15" s="21">
        <f>VLOOKUP(B15,RMS!B:E,4,FALSE)</f>
        <v>431448.20738205098</v>
      </c>
      <c r="K15" s="22">
        <f t="shared" si="1"/>
        <v>-3.463418799219653E-2</v>
      </c>
      <c r="L15" s="22">
        <f t="shared" si="2"/>
        <v>-9.8205095855519176E-4</v>
      </c>
      <c r="M15" s="34"/>
    </row>
    <row r="16" spans="1:13" x14ac:dyDescent="0.15">
      <c r="A16" s="44"/>
      <c r="B16" s="12">
        <v>25</v>
      </c>
      <c r="C16" s="41" t="s">
        <v>18</v>
      </c>
      <c r="D16" s="41"/>
      <c r="E16" s="15">
        <f>VLOOKUP(C16,RA!B20:D47,3,0)</f>
        <v>1098288.4635999999</v>
      </c>
      <c r="F16" s="25">
        <f>VLOOKUP(C16,RA!B20:I51,8,0)</f>
        <v>56511.164900000003</v>
      </c>
      <c r="G16" s="16">
        <f t="shared" si="0"/>
        <v>1041777.2986999999</v>
      </c>
      <c r="H16" s="27">
        <f>RA!J20</f>
        <v>5.1453845481328404</v>
      </c>
      <c r="I16" s="20">
        <f>VLOOKUP(B16,RMS!B:D,3,FALSE)</f>
        <v>1098288.4731000001</v>
      </c>
      <c r="J16" s="21">
        <f>VLOOKUP(B16,RMS!B:E,4,FALSE)</f>
        <v>1041777.2987</v>
      </c>
      <c r="K16" s="22">
        <f t="shared" si="1"/>
        <v>-9.5000001601874828E-3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1" t="s">
        <v>19</v>
      </c>
      <c r="D17" s="41"/>
      <c r="E17" s="15">
        <f>VLOOKUP(C17,RA!B20:D48,3,0)</f>
        <v>387161.59899999999</v>
      </c>
      <c r="F17" s="25">
        <f>VLOOKUP(C17,RA!B21:I52,8,0)</f>
        <v>47438.360800000002</v>
      </c>
      <c r="G17" s="16">
        <f t="shared" si="0"/>
        <v>339723.23819999996</v>
      </c>
      <c r="H17" s="27">
        <f>RA!J21</f>
        <v>12.252857959706899</v>
      </c>
      <c r="I17" s="20">
        <f>VLOOKUP(B17,RMS!B:D,3,FALSE)</f>
        <v>387162.05312098202</v>
      </c>
      <c r="J17" s="21">
        <f>VLOOKUP(B17,RMS!B:E,4,FALSE)</f>
        <v>339723.23806573602</v>
      </c>
      <c r="K17" s="22">
        <f t="shared" si="1"/>
        <v>-0.45412098203087226</v>
      </c>
      <c r="L17" s="22">
        <f t="shared" si="2"/>
        <v>1.3426394434645772E-4</v>
      </c>
      <c r="M17" s="34"/>
    </row>
    <row r="18" spans="1:13" x14ac:dyDescent="0.15">
      <c r="A18" s="44"/>
      <c r="B18" s="12">
        <v>27</v>
      </c>
      <c r="C18" s="41" t="s">
        <v>20</v>
      </c>
      <c r="D18" s="41"/>
      <c r="E18" s="15">
        <f>VLOOKUP(C18,RA!B22:D49,3,0)</f>
        <v>1239127.1928000001</v>
      </c>
      <c r="F18" s="25">
        <f>VLOOKUP(C18,RA!B22:I53,8,0)</f>
        <v>150827.02059999999</v>
      </c>
      <c r="G18" s="16">
        <f t="shared" si="0"/>
        <v>1088300.1722000001</v>
      </c>
      <c r="H18" s="27">
        <f>RA!J22</f>
        <v>12.172037017377001</v>
      </c>
      <c r="I18" s="20">
        <f>VLOOKUP(B18,RMS!B:D,3,FALSE)</f>
        <v>1239128.6933333301</v>
      </c>
      <c r="J18" s="21">
        <f>VLOOKUP(B18,RMS!B:E,4,FALSE)</f>
        <v>1088300.1703999999</v>
      </c>
      <c r="K18" s="22">
        <f t="shared" si="1"/>
        <v>-1.5005333300214261</v>
      </c>
      <c r="L18" s="22">
        <f t="shared" si="2"/>
        <v>1.8000002019107342E-3</v>
      </c>
      <c r="M18" s="34"/>
    </row>
    <row r="19" spans="1:13" x14ac:dyDescent="0.15">
      <c r="A19" s="44"/>
      <c r="B19" s="12">
        <v>29</v>
      </c>
      <c r="C19" s="41" t="s">
        <v>21</v>
      </c>
      <c r="D19" s="41"/>
      <c r="E19" s="15">
        <f>VLOOKUP(C19,RA!B22:D50,3,0)</f>
        <v>3764404.8860999998</v>
      </c>
      <c r="F19" s="25">
        <f>VLOOKUP(C19,RA!B23:I54,8,0)</f>
        <v>369501.31589999999</v>
      </c>
      <c r="G19" s="16">
        <f t="shared" si="0"/>
        <v>3394903.5702</v>
      </c>
      <c r="H19" s="27">
        <f>RA!J23</f>
        <v>9.8156634867938202</v>
      </c>
      <c r="I19" s="20">
        <f>VLOOKUP(B19,RMS!B:D,3,FALSE)</f>
        <v>3764407.1711965799</v>
      </c>
      <c r="J19" s="21">
        <f>VLOOKUP(B19,RMS!B:E,4,FALSE)</f>
        <v>3394903.6146170902</v>
      </c>
      <c r="K19" s="22">
        <f t="shared" si="1"/>
        <v>-2.2850965801626444</v>
      </c>
      <c r="L19" s="22">
        <f t="shared" si="2"/>
        <v>-4.4417090248316526E-2</v>
      </c>
      <c r="M19" s="34"/>
    </row>
    <row r="20" spans="1:13" x14ac:dyDescent="0.15">
      <c r="A20" s="44"/>
      <c r="B20" s="12">
        <v>31</v>
      </c>
      <c r="C20" s="41" t="s">
        <v>22</v>
      </c>
      <c r="D20" s="41"/>
      <c r="E20" s="15">
        <f>VLOOKUP(C20,RA!B24:D51,3,0)</f>
        <v>288819.9252</v>
      </c>
      <c r="F20" s="25">
        <f>VLOOKUP(C20,RA!B24:I55,8,0)</f>
        <v>47859.582399999999</v>
      </c>
      <c r="G20" s="16">
        <f t="shared" si="0"/>
        <v>240960.34279999998</v>
      </c>
      <c r="H20" s="27">
        <f>RA!J24</f>
        <v>16.570734296416202</v>
      </c>
      <c r="I20" s="20">
        <f>VLOOKUP(B20,RMS!B:D,3,FALSE)</f>
        <v>288819.93177087198</v>
      </c>
      <c r="J20" s="21">
        <f>VLOOKUP(B20,RMS!B:E,4,FALSE)</f>
        <v>240960.32942893601</v>
      </c>
      <c r="K20" s="22">
        <f t="shared" si="1"/>
        <v>-6.5708719776012003E-3</v>
      </c>
      <c r="L20" s="22">
        <f t="shared" si="2"/>
        <v>1.3371063978411257E-2</v>
      </c>
      <c r="M20" s="34"/>
    </row>
    <row r="21" spans="1:13" x14ac:dyDescent="0.15">
      <c r="A21" s="44"/>
      <c r="B21" s="12">
        <v>32</v>
      </c>
      <c r="C21" s="41" t="s">
        <v>23</v>
      </c>
      <c r="D21" s="41"/>
      <c r="E21" s="15">
        <f>VLOOKUP(C21,RA!B24:D52,3,0)</f>
        <v>288677.72610000003</v>
      </c>
      <c r="F21" s="25">
        <f>VLOOKUP(C21,RA!B25:I56,8,0)</f>
        <v>21650.238099999999</v>
      </c>
      <c r="G21" s="16">
        <f t="shared" si="0"/>
        <v>267027.48800000001</v>
      </c>
      <c r="H21" s="27">
        <f>RA!J25</f>
        <v>7.4997951495919004</v>
      </c>
      <c r="I21" s="20">
        <f>VLOOKUP(B21,RMS!B:D,3,FALSE)</f>
        <v>288677.73535222001</v>
      </c>
      <c r="J21" s="21">
        <f>VLOOKUP(B21,RMS!B:E,4,FALSE)</f>
        <v>267027.48769031803</v>
      </c>
      <c r="K21" s="22">
        <f t="shared" si="1"/>
        <v>-9.2522199847735465E-3</v>
      </c>
      <c r="L21" s="22">
        <f t="shared" si="2"/>
        <v>3.0968198552727699E-4</v>
      </c>
      <c r="M21" s="34"/>
    </row>
    <row r="22" spans="1:13" x14ac:dyDescent="0.15">
      <c r="A22" s="44"/>
      <c r="B22" s="12">
        <v>33</v>
      </c>
      <c r="C22" s="41" t="s">
        <v>24</v>
      </c>
      <c r="D22" s="41"/>
      <c r="E22" s="15">
        <f>VLOOKUP(C22,RA!B26:D53,3,0)</f>
        <v>462905.51659999997</v>
      </c>
      <c r="F22" s="25">
        <f>VLOOKUP(C22,RA!B26:I57,8,0)</f>
        <v>92015.453999999998</v>
      </c>
      <c r="G22" s="16">
        <f t="shared" si="0"/>
        <v>370890.06259999995</v>
      </c>
      <c r="H22" s="27">
        <f>RA!J26</f>
        <v>19.877804584366501</v>
      </c>
      <c r="I22" s="20">
        <f>VLOOKUP(B22,RMS!B:D,3,FALSE)</f>
        <v>462905.44884334801</v>
      </c>
      <c r="J22" s="21">
        <f>VLOOKUP(B22,RMS!B:E,4,FALSE)</f>
        <v>370890.04798022402</v>
      </c>
      <c r="K22" s="22">
        <f t="shared" si="1"/>
        <v>6.7756651958916336E-2</v>
      </c>
      <c r="L22" s="22">
        <f t="shared" si="2"/>
        <v>1.4619775931350887E-2</v>
      </c>
      <c r="M22" s="34"/>
    </row>
    <row r="23" spans="1:13" x14ac:dyDescent="0.15">
      <c r="A23" s="44"/>
      <c r="B23" s="12">
        <v>34</v>
      </c>
      <c r="C23" s="41" t="s">
        <v>25</v>
      </c>
      <c r="D23" s="41"/>
      <c r="E23" s="15">
        <f>VLOOKUP(C23,RA!B26:D54,3,0)</f>
        <v>314361.01520000002</v>
      </c>
      <c r="F23" s="25">
        <f>VLOOKUP(C23,RA!B27:I58,8,0)</f>
        <v>68721.210300000006</v>
      </c>
      <c r="G23" s="16">
        <f t="shared" si="0"/>
        <v>245639.80490000002</v>
      </c>
      <c r="H23" s="27">
        <f>RA!J27</f>
        <v>21.860601975813999</v>
      </c>
      <c r="I23" s="20">
        <f>VLOOKUP(B23,RMS!B:D,3,FALSE)</f>
        <v>314360.92096668202</v>
      </c>
      <c r="J23" s="21">
        <f>VLOOKUP(B23,RMS!B:E,4,FALSE)</f>
        <v>245639.807075608</v>
      </c>
      <c r="K23" s="22">
        <f t="shared" si="1"/>
        <v>9.423331799916923E-2</v>
      </c>
      <c r="L23" s="22">
        <f t="shared" si="2"/>
        <v>-2.1756079804617912E-3</v>
      </c>
      <c r="M23" s="34"/>
    </row>
    <row r="24" spans="1:13" x14ac:dyDescent="0.15">
      <c r="A24" s="44"/>
      <c r="B24" s="12">
        <v>35</v>
      </c>
      <c r="C24" s="41" t="s">
        <v>26</v>
      </c>
      <c r="D24" s="41"/>
      <c r="E24" s="15">
        <f>VLOOKUP(C24,RA!B28:D55,3,0)</f>
        <v>945949.10290000006</v>
      </c>
      <c r="F24" s="25">
        <f>VLOOKUP(C24,RA!B28:I59,8,0)</f>
        <v>58281.338499999998</v>
      </c>
      <c r="G24" s="16">
        <f t="shared" si="0"/>
        <v>887667.7644000001</v>
      </c>
      <c r="H24" s="27">
        <f>RA!J28</f>
        <v>6.1611495080788901</v>
      </c>
      <c r="I24" s="20">
        <f>VLOOKUP(B24,RMS!B:D,3,FALSE)</f>
        <v>945949.10226557695</v>
      </c>
      <c r="J24" s="21">
        <f>VLOOKUP(B24,RMS!B:E,4,FALSE)</f>
        <v>887667.54607608402</v>
      </c>
      <c r="K24" s="22">
        <f t="shared" si="1"/>
        <v>6.3442310784012079E-4</v>
      </c>
      <c r="L24" s="22">
        <f t="shared" si="2"/>
        <v>0.2183239160804078</v>
      </c>
      <c r="M24" s="34"/>
    </row>
    <row r="25" spans="1:13" x14ac:dyDescent="0.15">
      <c r="A25" s="44"/>
      <c r="B25" s="12">
        <v>36</v>
      </c>
      <c r="C25" s="41" t="s">
        <v>27</v>
      </c>
      <c r="D25" s="41"/>
      <c r="E25" s="15">
        <f>VLOOKUP(C25,RA!B28:D56,3,0)</f>
        <v>765680.21360000002</v>
      </c>
      <c r="F25" s="25">
        <f>VLOOKUP(C25,RA!B29:I60,8,0)</f>
        <v>120984.9627</v>
      </c>
      <c r="G25" s="16">
        <f t="shared" si="0"/>
        <v>644695.25089999998</v>
      </c>
      <c r="H25" s="27">
        <f>RA!J29</f>
        <v>15.800978078193401</v>
      </c>
      <c r="I25" s="20">
        <f>VLOOKUP(B25,RMS!B:D,3,FALSE)</f>
        <v>765680.21430708002</v>
      </c>
      <c r="J25" s="21">
        <f>VLOOKUP(B25,RMS!B:E,4,FALSE)</f>
        <v>644695.22808788903</v>
      </c>
      <c r="K25" s="22">
        <f t="shared" si="1"/>
        <v>-7.0708000566810369E-4</v>
      </c>
      <c r="L25" s="22">
        <f t="shared" si="2"/>
        <v>2.2812110953964293E-2</v>
      </c>
      <c r="M25" s="34"/>
    </row>
    <row r="26" spans="1:13" x14ac:dyDescent="0.15">
      <c r="A26" s="44"/>
      <c r="B26" s="12">
        <v>37</v>
      </c>
      <c r="C26" s="41" t="s">
        <v>74</v>
      </c>
      <c r="D26" s="41"/>
      <c r="E26" s="15">
        <f>VLOOKUP(C26,RA!B30:D57,3,0)</f>
        <v>1197109.1608</v>
      </c>
      <c r="F26" s="25">
        <f>VLOOKUP(C26,RA!B30:I61,8,0)</f>
        <v>116464.8266</v>
      </c>
      <c r="G26" s="16">
        <f t="shared" si="0"/>
        <v>1080644.3341999999</v>
      </c>
      <c r="H26" s="27">
        <f>RA!J30</f>
        <v>9.7288393083692792</v>
      </c>
      <c r="I26" s="20">
        <f>VLOOKUP(B26,RMS!B:D,3,FALSE)</f>
        <v>1197109.22496991</v>
      </c>
      <c r="J26" s="21">
        <f>VLOOKUP(B26,RMS!B:E,4,FALSE)</f>
        <v>1080644.2982304699</v>
      </c>
      <c r="K26" s="22">
        <f t="shared" si="1"/>
        <v>-6.4169910037890077E-2</v>
      </c>
      <c r="L26" s="22">
        <f t="shared" si="2"/>
        <v>3.5969529999420047E-2</v>
      </c>
      <c r="M26" s="34"/>
    </row>
    <row r="27" spans="1:13" x14ac:dyDescent="0.15">
      <c r="A27" s="44"/>
      <c r="B27" s="12">
        <v>38</v>
      </c>
      <c r="C27" s="41" t="s">
        <v>29</v>
      </c>
      <c r="D27" s="41"/>
      <c r="E27" s="15">
        <f>VLOOKUP(C27,RA!B30:D58,3,0)</f>
        <v>1070479.3757</v>
      </c>
      <c r="F27" s="25">
        <f>VLOOKUP(C27,RA!B31:I62,8,0)</f>
        <v>-602.44709999999998</v>
      </c>
      <c r="G27" s="16">
        <f t="shared" si="0"/>
        <v>1071081.8228</v>
      </c>
      <c r="H27" s="27">
        <f>RA!J31</f>
        <v>-5.6278253806248998E-2</v>
      </c>
      <c r="I27" s="20">
        <f>VLOOKUP(B27,RMS!B:D,3,FALSE)</f>
        <v>1070479.2433283201</v>
      </c>
      <c r="J27" s="21">
        <f>VLOOKUP(B27,RMS!B:E,4,FALSE)</f>
        <v>1071082.18729735</v>
      </c>
      <c r="K27" s="22">
        <f t="shared" si="1"/>
        <v>0.13237167987972498</v>
      </c>
      <c r="L27" s="22">
        <f t="shared" si="2"/>
        <v>-0.36449735006317496</v>
      </c>
      <c r="M27" s="34"/>
    </row>
    <row r="28" spans="1:13" x14ac:dyDescent="0.15">
      <c r="A28" s="44"/>
      <c r="B28" s="12">
        <v>39</v>
      </c>
      <c r="C28" s="41" t="s">
        <v>30</v>
      </c>
      <c r="D28" s="41"/>
      <c r="E28" s="15">
        <f>VLOOKUP(C28,RA!B32:D59,3,0)</f>
        <v>115769.484</v>
      </c>
      <c r="F28" s="25">
        <f>VLOOKUP(C28,RA!B32:I63,8,0)</f>
        <v>29929.7696</v>
      </c>
      <c r="G28" s="16">
        <f t="shared" si="0"/>
        <v>85839.714399999997</v>
      </c>
      <c r="H28" s="27">
        <f>RA!J32</f>
        <v>25.852900579568999</v>
      </c>
      <c r="I28" s="20">
        <f>VLOOKUP(B28,RMS!B:D,3,FALSE)</f>
        <v>115769.429853672</v>
      </c>
      <c r="J28" s="21">
        <f>VLOOKUP(B28,RMS!B:E,4,FALSE)</f>
        <v>85839.7352705417</v>
      </c>
      <c r="K28" s="22">
        <f t="shared" si="1"/>
        <v>5.4146327995113097E-2</v>
      </c>
      <c r="L28" s="22">
        <f t="shared" si="2"/>
        <v>-2.0870541702606715E-2</v>
      </c>
      <c r="M28" s="34"/>
    </row>
    <row r="29" spans="1:13" x14ac:dyDescent="0.15">
      <c r="A29" s="44"/>
      <c r="B29" s="12">
        <v>40</v>
      </c>
      <c r="C29" s="41" t="s">
        <v>31</v>
      </c>
      <c r="D29" s="41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1" t="s">
        <v>32</v>
      </c>
      <c r="D30" s="41"/>
      <c r="E30" s="15">
        <f>VLOOKUP(C30,RA!B34:D62,3,0)</f>
        <v>161660.62119999999</v>
      </c>
      <c r="F30" s="25">
        <f>VLOOKUP(C30,RA!B34:I66,8,0)</f>
        <v>24014.2372</v>
      </c>
      <c r="G30" s="16">
        <f t="shared" si="0"/>
        <v>137646.38399999999</v>
      </c>
      <c r="H30" s="27">
        <f>RA!J34</f>
        <v>0</v>
      </c>
      <c r="I30" s="20">
        <f>VLOOKUP(B30,RMS!B:D,3,FALSE)</f>
        <v>161660.62059999999</v>
      </c>
      <c r="J30" s="21">
        <f>VLOOKUP(B30,RMS!B:E,4,FALSE)</f>
        <v>137646.37969999999</v>
      </c>
      <c r="K30" s="22">
        <f t="shared" si="1"/>
        <v>5.9999999939464033E-4</v>
      </c>
      <c r="L30" s="22">
        <f t="shared" si="2"/>
        <v>4.3000000005122274E-3</v>
      </c>
      <c r="M30" s="34"/>
    </row>
    <row r="31" spans="1:13" s="38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145481.06</v>
      </c>
      <c r="F31" s="25">
        <f>VLOOKUP(C31,RA!B35:I67,8,0)</f>
        <v>2839.9</v>
      </c>
      <c r="G31" s="16">
        <f t="shared" si="0"/>
        <v>142641.16</v>
      </c>
      <c r="H31" s="27">
        <f>RA!J35</f>
        <v>14.8547228272064</v>
      </c>
      <c r="I31" s="20">
        <f>VLOOKUP(B31,RMS!B:D,3,FALSE)</f>
        <v>145481.06</v>
      </c>
      <c r="J31" s="21">
        <f>VLOOKUP(B31,RMS!B:E,4,FALSE)</f>
        <v>142641.16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1" t="s">
        <v>36</v>
      </c>
      <c r="D32" s="41"/>
      <c r="E32" s="15">
        <f>VLOOKUP(C32,RA!B34:D63,3,0)</f>
        <v>4366358.28</v>
      </c>
      <c r="F32" s="25">
        <f>VLOOKUP(C32,RA!B34:I67,8,0)</f>
        <v>-897212.46</v>
      </c>
      <c r="G32" s="16">
        <f t="shared" si="0"/>
        <v>5263570.74</v>
      </c>
      <c r="H32" s="27">
        <f>RA!J35</f>
        <v>14.8547228272064</v>
      </c>
      <c r="I32" s="20">
        <f>VLOOKUP(B32,RMS!B:D,3,FALSE)</f>
        <v>4366358.28</v>
      </c>
      <c r="J32" s="21">
        <f>VLOOKUP(B32,RMS!B:E,4,FALSE)</f>
        <v>5263570.74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1" t="s">
        <v>37</v>
      </c>
      <c r="D33" s="41"/>
      <c r="E33" s="15">
        <f>VLOOKUP(C33,RA!B34:D64,3,0)</f>
        <v>2958648.66</v>
      </c>
      <c r="F33" s="25">
        <f>VLOOKUP(C33,RA!B34:I68,8,0)</f>
        <v>-197998.2</v>
      </c>
      <c r="G33" s="16">
        <f t="shared" si="0"/>
        <v>3156646.8600000003</v>
      </c>
      <c r="H33" s="27">
        <f>RA!J34</f>
        <v>0</v>
      </c>
      <c r="I33" s="20">
        <f>VLOOKUP(B33,RMS!B:D,3,FALSE)</f>
        <v>2958648.66</v>
      </c>
      <c r="J33" s="21">
        <f>VLOOKUP(B33,RMS!B:E,4,FALSE)</f>
        <v>3156646.86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1" t="s">
        <v>38</v>
      </c>
      <c r="D34" s="41"/>
      <c r="E34" s="15">
        <f>VLOOKUP(C34,RA!B35:D65,3,0)</f>
        <v>3037991.13</v>
      </c>
      <c r="F34" s="25">
        <f>VLOOKUP(C34,RA!B35:I69,8,0)</f>
        <v>-692097.71</v>
      </c>
      <c r="G34" s="16">
        <f t="shared" si="0"/>
        <v>3730088.84</v>
      </c>
      <c r="H34" s="27">
        <f>RA!J35</f>
        <v>14.8547228272064</v>
      </c>
      <c r="I34" s="20">
        <f>VLOOKUP(B34,RMS!B:D,3,FALSE)</f>
        <v>3037991.13</v>
      </c>
      <c r="J34" s="21">
        <f>VLOOKUP(B34,RMS!B:E,4,FALSE)</f>
        <v>3730088.84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44"/>
      <c r="B35" s="12">
        <v>74</v>
      </c>
      <c r="C35" s="41" t="s">
        <v>72</v>
      </c>
      <c r="D35" s="41"/>
      <c r="E35" s="15">
        <f>VLOOKUP(C35,RA!B36:D66,3,0)</f>
        <v>8.82</v>
      </c>
      <c r="F35" s="25">
        <f>VLOOKUP(C35,RA!B36:I70,8,0)</f>
        <v>8.4600000000000009</v>
      </c>
      <c r="G35" s="16">
        <f t="shared" si="0"/>
        <v>0.35999999999999943</v>
      </c>
      <c r="H35" s="27">
        <f>RA!J36</f>
        <v>1.9520754110535099</v>
      </c>
      <c r="I35" s="20">
        <f>VLOOKUP(B35,RMS!B:D,3,FALSE)</f>
        <v>8.82</v>
      </c>
      <c r="J35" s="21">
        <f>VLOOKUP(B35,RMS!B:E,4,FALSE)</f>
        <v>0.36</v>
      </c>
      <c r="K35" s="22">
        <f t="shared" si="1"/>
        <v>0</v>
      </c>
      <c r="L35" s="22">
        <f t="shared" si="2"/>
        <v>-5.5511151231257827E-16</v>
      </c>
    </row>
    <row r="36" spans="1:13" ht="11.25" customHeight="1" x14ac:dyDescent="0.15">
      <c r="A36" s="44"/>
      <c r="B36" s="12">
        <v>75</v>
      </c>
      <c r="C36" s="41" t="s">
        <v>33</v>
      </c>
      <c r="D36" s="41"/>
      <c r="E36" s="15">
        <f>VLOOKUP(C36,RA!B8:D66,3,0)</f>
        <v>351839.31599999999</v>
      </c>
      <c r="F36" s="25">
        <f>VLOOKUP(C36,RA!B8:I70,8,0)</f>
        <v>22238.718199999999</v>
      </c>
      <c r="G36" s="16">
        <f t="shared" si="0"/>
        <v>329600.59779999999</v>
      </c>
      <c r="H36" s="27">
        <f>RA!J36</f>
        <v>1.9520754110535099</v>
      </c>
      <c r="I36" s="20">
        <f>VLOOKUP(B36,RMS!B:D,3,FALSE)</f>
        <v>351839.31623931602</v>
      </c>
      <c r="J36" s="21">
        <f>VLOOKUP(B36,RMS!B:E,4,FALSE)</f>
        <v>329600.59829059802</v>
      </c>
      <c r="K36" s="22">
        <f t="shared" si="1"/>
        <v>-2.3931602481752634E-4</v>
      </c>
      <c r="L36" s="22">
        <f t="shared" si="2"/>
        <v>-4.9059803131967783E-4</v>
      </c>
      <c r="M36" s="34"/>
    </row>
    <row r="37" spans="1:13" x14ac:dyDescent="0.15">
      <c r="A37" s="44"/>
      <c r="B37" s="12">
        <v>76</v>
      </c>
      <c r="C37" s="41" t="s">
        <v>34</v>
      </c>
      <c r="D37" s="41"/>
      <c r="E37" s="15">
        <f>VLOOKUP(C37,RA!B8:D67,3,0)</f>
        <v>856201.9645</v>
      </c>
      <c r="F37" s="25">
        <f>VLOOKUP(C37,RA!B8:I71,8,0)</f>
        <v>-52912.344599999997</v>
      </c>
      <c r="G37" s="16">
        <f t="shared" si="0"/>
        <v>909114.30909999995</v>
      </c>
      <c r="H37" s="27">
        <f>RA!J37</f>
        <v>-20.548301409658901</v>
      </c>
      <c r="I37" s="20">
        <f>VLOOKUP(B37,RMS!B:D,3,FALSE)</f>
        <v>856201.952351282</v>
      </c>
      <c r="J37" s="21">
        <f>VLOOKUP(B37,RMS!B:E,4,FALSE)</f>
        <v>909114.30911111098</v>
      </c>
      <c r="K37" s="22">
        <f t="shared" si="1"/>
        <v>1.2148718000389636E-2</v>
      </c>
      <c r="L37" s="22">
        <f t="shared" si="2"/>
        <v>-1.1111027561128139E-5</v>
      </c>
      <c r="M37" s="34"/>
    </row>
    <row r="38" spans="1:13" x14ac:dyDescent="0.15">
      <c r="A38" s="44"/>
      <c r="B38" s="12">
        <v>77</v>
      </c>
      <c r="C38" s="41" t="s">
        <v>39</v>
      </c>
      <c r="D38" s="41"/>
      <c r="E38" s="15">
        <f>VLOOKUP(C38,RA!B9:D68,3,0)</f>
        <v>2017571.16</v>
      </c>
      <c r="F38" s="25">
        <f>VLOOKUP(C38,RA!B9:I72,8,0)</f>
        <v>-342968.79</v>
      </c>
      <c r="G38" s="16">
        <f t="shared" si="0"/>
        <v>2360539.9499999997</v>
      </c>
      <c r="H38" s="27">
        <f>RA!J38</f>
        <v>-6.6921835862728001</v>
      </c>
      <c r="I38" s="20">
        <f>VLOOKUP(B38,RMS!B:D,3,FALSE)</f>
        <v>2017571.16</v>
      </c>
      <c r="J38" s="21">
        <f>VLOOKUP(B38,RMS!B:E,4,FALSE)</f>
        <v>2360539.9500000002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1" t="s">
        <v>40</v>
      </c>
      <c r="D39" s="41"/>
      <c r="E39" s="15">
        <f>VLOOKUP(C39,RA!B10:D69,3,0)</f>
        <v>660408.72</v>
      </c>
      <c r="F39" s="25">
        <f>VLOOKUP(C39,RA!B10:I73,8,0)</f>
        <v>84611.41</v>
      </c>
      <c r="G39" s="16">
        <f t="shared" si="0"/>
        <v>575797.30999999994</v>
      </c>
      <c r="H39" s="27">
        <f>RA!J39</f>
        <v>-22.781426290734402</v>
      </c>
      <c r="I39" s="20">
        <f>VLOOKUP(B39,RMS!B:D,3,FALSE)</f>
        <v>660408.72</v>
      </c>
      <c r="J39" s="21">
        <f>VLOOKUP(B39,RMS!B:E,4,FALSE)</f>
        <v>575797.31000000006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1" t="s">
        <v>35</v>
      </c>
      <c r="D40" s="41"/>
      <c r="E40" s="15">
        <f>VLOOKUP(C40,RA!B8:D70,3,0)</f>
        <v>28538.632399999999</v>
      </c>
      <c r="F40" s="25">
        <f>VLOOKUP(C40,RA!B8:I74,8,0)</f>
        <v>1363.3262</v>
      </c>
      <c r="G40" s="16">
        <f t="shared" si="0"/>
        <v>27175.306199999999</v>
      </c>
      <c r="H40" s="27">
        <f>RA!J40</f>
        <v>95.918367346938794</v>
      </c>
      <c r="I40" s="20">
        <f>VLOOKUP(B40,RMS!B:D,3,FALSE)</f>
        <v>28538.632478632499</v>
      </c>
      <c r="J40" s="21">
        <f>VLOOKUP(B40,RMS!B:E,4,FALSE)</f>
        <v>27175.305982906</v>
      </c>
      <c r="K40" s="22">
        <f t="shared" si="1"/>
        <v>-7.8632499935338274E-5</v>
      </c>
      <c r="L40" s="22">
        <f t="shared" si="2"/>
        <v>2.1709399879910052E-4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9.25" style="39" bestFit="1" customWidth="1"/>
    <col min="17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32858058.818799999</v>
      </c>
      <c r="E7" s="68">
        <v>21193354.445799999</v>
      </c>
      <c r="F7" s="69">
        <v>155.03944362762999</v>
      </c>
      <c r="G7" s="68">
        <v>17594413.696699999</v>
      </c>
      <c r="H7" s="69">
        <v>86.752792023770795</v>
      </c>
      <c r="I7" s="68">
        <v>-320093.60470000003</v>
      </c>
      <c r="J7" s="69">
        <v>-0.97417077029777499</v>
      </c>
      <c r="K7" s="68">
        <v>1790525.0348</v>
      </c>
      <c r="L7" s="69">
        <v>10.1766678086911</v>
      </c>
      <c r="M7" s="69">
        <v>-1.1787708065951501</v>
      </c>
      <c r="N7" s="68">
        <v>544077354.56289995</v>
      </c>
      <c r="O7" s="68">
        <v>5296228243.6518002</v>
      </c>
      <c r="P7" s="68">
        <v>1005321</v>
      </c>
      <c r="Q7" s="68">
        <v>972958</v>
      </c>
      <c r="R7" s="69">
        <v>3.32624840948941</v>
      </c>
      <c r="S7" s="68">
        <v>32.684146475404397</v>
      </c>
      <c r="T7" s="68">
        <v>18.564042369351998</v>
      </c>
      <c r="U7" s="70">
        <v>43.2016914276102</v>
      </c>
      <c r="V7" s="58"/>
      <c r="W7" s="58"/>
    </row>
    <row r="8" spans="1:23" ht="14.25" thickBot="1" x14ac:dyDescent="0.2">
      <c r="A8" s="55">
        <v>42244</v>
      </c>
      <c r="B8" s="45" t="s">
        <v>6</v>
      </c>
      <c r="C8" s="46"/>
      <c r="D8" s="71">
        <v>746784.8469</v>
      </c>
      <c r="E8" s="71">
        <v>896333.53370000003</v>
      </c>
      <c r="F8" s="72">
        <v>83.315509107120704</v>
      </c>
      <c r="G8" s="71">
        <v>663972.62780000002</v>
      </c>
      <c r="H8" s="72">
        <v>12.472233889277801</v>
      </c>
      <c r="I8" s="71">
        <v>115602.3273</v>
      </c>
      <c r="J8" s="72">
        <v>15.4800044189274</v>
      </c>
      <c r="K8" s="71">
        <v>169868.3847</v>
      </c>
      <c r="L8" s="72">
        <v>25.583642696663599</v>
      </c>
      <c r="M8" s="72">
        <v>-0.31945943028679402</v>
      </c>
      <c r="N8" s="71">
        <v>17688059.046500001</v>
      </c>
      <c r="O8" s="71">
        <v>188777760.02079999</v>
      </c>
      <c r="P8" s="71">
        <v>32300</v>
      </c>
      <c r="Q8" s="71">
        <v>29833</v>
      </c>
      <c r="R8" s="72">
        <v>8.2693661381691292</v>
      </c>
      <c r="S8" s="71">
        <v>23.120273897832799</v>
      </c>
      <c r="T8" s="71">
        <v>21.084397717292902</v>
      </c>
      <c r="U8" s="73">
        <v>8.8055885044282505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193280.6139</v>
      </c>
      <c r="E9" s="71">
        <v>313585.01500000001</v>
      </c>
      <c r="F9" s="72">
        <v>61.635794012669898</v>
      </c>
      <c r="G9" s="71">
        <v>210522.43950000001</v>
      </c>
      <c r="H9" s="72">
        <v>-8.1900179576818797</v>
      </c>
      <c r="I9" s="71">
        <v>38883.314599999998</v>
      </c>
      <c r="J9" s="72">
        <v>20.117545063323099</v>
      </c>
      <c r="K9" s="71">
        <v>36275.395400000001</v>
      </c>
      <c r="L9" s="72">
        <v>17.231130081028699</v>
      </c>
      <c r="M9" s="72">
        <v>7.1892233599195998E-2</v>
      </c>
      <c r="N9" s="71">
        <v>3872410.1348000001</v>
      </c>
      <c r="O9" s="71">
        <v>31157448.7399</v>
      </c>
      <c r="P9" s="71">
        <v>9483</v>
      </c>
      <c r="Q9" s="71">
        <v>8610</v>
      </c>
      <c r="R9" s="72">
        <v>10.139372822299601</v>
      </c>
      <c r="S9" s="71">
        <v>20.381800474533399</v>
      </c>
      <c r="T9" s="71">
        <v>18.8958521138211</v>
      </c>
      <c r="U9" s="73">
        <v>7.2905647495121899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172992.88130000001</v>
      </c>
      <c r="E10" s="71">
        <v>214647.7506</v>
      </c>
      <c r="F10" s="72">
        <v>80.593847741910594</v>
      </c>
      <c r="G10" s="71">
        <v>159056.94080000001</v>
      </c>
      <c r="H10" s="72">
        <v>8.7616047623619409</v>
      </c>
      <c r="I10" s="71">
        <v>38562.417600000001</v>
      </c>
      <c r="J10" s="72">
        <v>22.291332053788999</v>
      </c>
      <c r="K10" s="71">
        <v>38432.882299999997</v>
      </c>
      <c r="L10" s="72">
        <v>24.1629708874672</v>
      </c>
      <c r="M10" s="72">
        <v>3.370428972485E-3</v>
      </c>
      <c r="N10" s="71">
        <v>4829652.0619000001</v>
      </c>
      <c r="O10" s="71">
        <v>49488217.4322</v>
      </c>
      <c r="P10" s="71">
        <v>95929</v>
      </c>
      <c r="Q10" s="71">
        <v>89902</v>
      </c>
      <c r="R10" s="72">
        <v>6.7039665413450198</v>
      </c>
      <c r="S10" s="71">
        <v>1.8033429025633501</v>
      </c>
      <c r="T10" s="71">
        <v>1.70489724144068</v>
      </c>
      <c r="U10" s="73">
        <v>5.4590649943912002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53411.528299999998</v>
      </c>
      <c r="E11" s="71">
        <v>67374.288499999995</v>
      </c>
      <c r="F11" s="72">
        <v>79.275832797848395</v>
      </c>
      <c r="G11" s="71">
        <v>49901.692600000002</v>
      </c>
      <c r="H11" s="72">
        <v>7.0335003025528797</v>
      </c>
      <c r="I11" s="71">
        <v>5256.0406999999996</v>
      </c>
      <c r="J11" s="72">
        <v>9.8406483905086102</v>
      </c>
      <c r="K11" s="71">
        <v>10189.2893</v>
      </c>
      <c r="L11" s="72">
        <v>20.418724834996901</v>
      </c>
      <c r="M11" s="72">
        <v>-0.48416022499233602</v>
      </c>
      <c r="N11" s="71">
        <v>1295568.4053</v>
      </c>
      <c r="O11" s="71">
        <v>15839577.757999999</v>
      </c>
      <c r="P11" s="71">
        <v>2988</v>
      </c>
      <c r="Q11" s="71">
        <v>2577</v>
      </c>
      <c r="R11" s="72">
        <v>15.948777648428401</v>
      </c>
      <c r="S11" s="71">
        <v>17.875344143239602</v>
      </c>
      <c r="T11" s="71">
        <v>17.751928870779999</v>
      </c>
      <c r="U11" s="73">
        <v>0.69042179815220095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136221.20569999999</v>
      </c>
      <c r="E12" s="71">
        <v>202506.1335</v>
      </c>
      <c r="F12" s="72">
        <v>67.267693746174899</v>
      </c>
      <c r="G12" s="71">
        <v>157624.96460000001</v>
      </c>
      <c r="H12" s="72">
        <v>-13.5789143263668</v>
      </c>
      <c r="I12" s="71">
        <v>28373.291399999998</v>
      </c>
      <c r="J12" s="72">
        <v>20.828835902749599</v>
      </c>
      <c r="K12" s="71">
        <v>23668.419000000002</v>
      </c>
      <c r="L12" s="72">
        <v>15.015653808432299</v>
      </c>
      <c r="M12" s="72">
        <v>0.19878270703252299</v>
      </c>
      <c r="N12" s="71">
        <v>3632243.2026</v>
      </c>
      <c r="O12" s="71">
        <v>55022770.0352</v>
      </c>
      <c r="P12" s="71">
        <v>1524</v>
      </c>
      <c r="Q12" s="71">
        <v>1212</v>
      </c>
      <c r="R12" s="72">
        <v>25.742574257425701</v>
      </c>
      <c r="S12" s="71">
        <v>89.383993241469796</v>
      </c>
      <c r="T12" s="71">
        <v>78.943052805280502</v>
      </c>
      <c r="U12" s="73">
        <v>11.6809957326288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295060.38419999997</v>
      </c>
      <c r="E13" s="71">
        <v>367226.77470000001</v>
      </c>
      <c r="F13" s="72">
        <v>80.348276467870505</v>
      </c>
      <c r="G13" s="71">
        <v>308130.71909999999</v>
      </c>
      <c r="H13" s="72">
        <v>-4.2418149472978097</v>
      </c>
      <c r="I13" s="71">
        <v>40802.336799999997</v>
      </c>
      <c r="J13" s="72">
        <v>13.8284700301695</v>
      </c>
      <c r="K13" s="71">
        <v>80883.161099999998</v>
      </c>
      <c r="L13" s="72">
        <v>26.249625917288199</v>
      </c>
      <c r="M13" s="72">
        <v>-0.495539785474581</v>
      </c>
      <c r="N13" s="71">
        <v>7960694.3147999998</v>
      </c>
      <c r="O13" s="71">
        <v>86176665.335700005</v>
      </c>
      <c r="P13" s="71">
        <v>14346</v>
      </c>
      <c r="Q13" s="71">
        <v>11846</v>
      </c>
      <c r="R13" s="72">
        <v>21.104170184028401</v>
      </c>
      <c r="S13" s="71">
        <v>20.567432329569201</v>
      </c>
      <c r="T13" s="71">
        <v>23.3211667313861</v>
      </c>
      <c r="U13" s="73">
        <v>-13.388809831443799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149922.9411</v>
      </c>
      <c r="E14" s="71">
        <v>164993.39799999999</v>
      </c>
      <c r="F14" s="72">
        <v>90.866024287832403</v>
      </c>
      <c r="G14" s="71">
        <v>135030.89079999999</v>
      </c>
      <c r="H14" s="72">
        <v>11.028624792276</v>
      </c>
      <c r="I14" s="71">
        <v>27760.581300000002</v>
      </c>
      <c r="J14" s="72">
        <v>18.516566641714601</v>
      </c>
      <c r="K14" s="71">
        <v>11995.492200000001</v>
      </c>
      <c r="L14" s="72">
        <v>8.8835170448271992</v>
      </c>
      <c r="M14" s="72">
        <v>1.31425112343452</v>
      </c>
      <c r="N14" s="71">
        <v>3860085.179</v>
      </c>
      <c r="O14" s="71">
        <v>45238361.094499998</v>
      </c>
      <c r="P14" s="71">
        <v>3649</v>
      </c>
      <c r="Q14" s="71">
        <v>2638</v>
      </c>
      <c r="R14" s="72">
        <v>38.324488248673198</v>
      </c>
      <c r="S14" s="71">
        <v>41.086034831460701</v>
      </c>
      <c r="T14" s="71">
        <v>44.644028430629298</v>
      </c>
      <c r="U14" s="73">
        <v>-8.6598612247783695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110438.8453</v>
      </c>
      <c r="E15" s="71">
        <v>129097.7862</v>
      </c>
      <c r="F15" s="72">
        <v>85.546660830346596</v>
      </c>
      <c r="G15" s="71">
        <v>149038.42670000001</v>
      </c>
      <c r="H15" s="72">
        <v>-25.8990800256482</v>
      </c>
      <c r="I15" s="71">
        <v>5718.5057999999999</v>
      </c>
      <c r="J15" s="72">
        <v>5.1779840548550196</v>
      </c>
      <c r="K15" s="71">
        <v>-6708.2960000000003</v>
      </c>
      <c r="L15" s="72">
        <v>-4.5010512714973503</v>
      </c>
      <c r="M15" s="72">
        <v>-1.8524528136504399</v>
      </c>
      <c r="N15" s="71">
        <v>3042697.4139</v>
      </c>
      <c r="O15" s="71">
        <v>34930028.279100001</v>
      </c>
      <c r="P15" s="71">
        <v>5997</v>
      </c>
      <c r="Q15" s="71">
        <v>5441</v>
      </c>
      <c r="R15" s="72">
        <v>10.2187097959934</v>
      </c>
      <c r="S15" s="71">
        <v>18.415682057695498</v>
      </c>
      <c r="T15" s="71">
        <v>17.887242400294099</v>
      </c>
      <c r="U15" s="73">
        <v>2.86950901816112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946278.05070000002</v>
      </c>
      <c r="E16" s="71">
        <v>1257528.3001999999</v>
      </c>
      <c r="F16" s="72">
        <v>75.249046128783107</v>
      </c>
      <c r="G16" s="71">
        <v>902485.75520000001</v>
      </c>
      <c r="H16" s="72">
        <v>4.8524085003752102</v>
      </c>
      <c r="I16" s="71">
        <v>30024.515500000001</v>
      </c>
      <c r="J16" s="72">
        <v>3.1729062591898498</v>
      </c>
      <c r="K16" s="71">
        <v>42225.719899999996</v>
      </c>
      <c r="L16" s="72">
        <v>4.6788239766335504</v>
      </c>
      <c r="M16" s="72">
        <v>-0.28895195698013398</v>
      </c>
      <c r="N16" s="71">
        <v>28036720.9069</v>
      </c>
      <c r="O16" s="71">
        <v>264241340.22409999</v>
      </c>
      <c r="P16" s="71">
        <v>50446</v>
      </c>
      <c r="Q16" s="71">
        <v>52821</v>
      </c>
      <c r="R16" s="72">
        <v>-4.49631775240909</v>
      </c>
      <c r="S16" s="71">
        <v>18.758237535186101</v>
      </c>
      <c r="T16" s="71">
        <v>17.5964510838492</v>
      </c>
      <c r="U16" s="73">
        <v>6.1934733961955004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1246609.3722000001</v>
      </c>
      <c r="E17" s="71">
        <v>879265.76989999996</v>
      </c>
      <c r="F17" s="72">
        <v>141.778449119176</v>
      </c>
      <c r="G17" s="71">
        <v>871808.37320000003</v>
      </c>
      <c r="H17" s="72">
        <v>42.991213496181601</v>
      </c>
      <c r="I17" s="71">
        <v>-96970.133900000001</v>
      </c>
      <c r="J17" s="72">
        <v>-7.7787104816056702</v>
      </c>
      <c r="K17" s="71">
        <v>27716.403699999999</v>
      </c>
      <c r="L17" s="72">
        <v>3.1791853063151998</v>
      </c>
      <c r="M17" s="72">
        <v>-4.49865498242833</v>
      </c>
      <c r="N17" s="71">
        <v>22375732.441300001</v>
      </c>
      <c r="O17" s="71">
        <v>249334972.32069999</v>
      </c>
      <c r="P17" s="71">
        <v>15949</v>
      </c>
      <c r="Q17" s="71">
        <v>15272</v>
      </c>
      <c r="R17" s="72">
        <v>4.4329491880565701</v>
      </c>
      <c r="S17" s="71">
        <v>78.1622278638159</v>
      </c>
      <c r="T17" s="71">
        <v>93.601694028287099</v>
      </c>
      <c r="U17" s="73">
        <v>-19.753104007439202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1799059.2112</v>
      </c>
      <c r="E18" s="71">
        <v>1972553.8426000001</v>
      </c>
      <c r="F18" s="72">
        <v>91.204568024803905</v>
      </c>
      <c r="G18" s="71">
        <v>1657488.037</v>
      </c>
      <c r="H18" s="72">
        <v>8.5413089590824107</v>
      </c>
      <c r="I18" s="71">
        <v>261315.14799999999</v>
      </c>
      <c r="J18" s="72">
        <v>14.525099917400601</v>
      </c>
      <c r="K18" s="71">
        <v>261772.33970000001</v>
      </c>
      <c r="L18" s="72">
        <v>15.7933169866975</v>
      </c>
      <c r="M18" s="72">
        <v>-1.7465241000019999E-3</v>
      </c>
      <c r="N18" s="71">
        <v>54919985.755900003</v>
      </c>
      <c r="O18" s="71">
        <v>579084775.22549999</v>
      </c>
      <c r="P18" s="71">
        <v>86353</v>
      </c>
      <c r="Q18" s="71">
        <v>82964</v>
      </c>
      <c r="R18" s="72">
        <v>4.0849042958391699</v>
      </c>
      <c r="S18" s="71">
        <v>20.833777763366601</v>
      </c>
      <c r="T18" s="71">
        <v>19.955107611735201</v>
      </c>
      <c r="U18" s="73">
        <v>4.2175267568441699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484556.91230000003</v>
      </c>
      <c r="E19" s="71">
        <v>621879.59620000003</v>
      </c>
      <c r="F19" s="72">
        <v>77.918123582264002</v>
      </c>
      <c r="G19" s="71">
        <v>468405.09610000002</v>
      </c>
      <c r="H19" s="72">
        <v>3.4482580002827001</v>
      </c>
      <c r="I19" s="71">
        <v>53108.705900000001</v>
      </c>
      <c r="J19" s="72">
        <v>10.9602617467397</v>
      </c>
      <c r="K19" s="71">
        <v>36252.574000000001</v>
      </c>
      <c r="L19" s="72">
        <v>7.7395771954326502</v>
      </c>
      <c r="M19" s="72">
        <v>0.46496372643774198</v>
      </c>
      <c r="N19" s="71">
        <v>14401463.1982</v>
      </c>
      <c r="O19" s="71">
        <v>171602488.20140001</v>
      </c>
      <c r="P19" s="71">
        <v>10578</v>
      </c>
      <c r="Q19" s="71">
        <v>10267</v>
      </c>
      <c r="R19" s="72">
        <v>3.0291224310898999</v>
      </c>
      <c r="S19" s="71">
        <v>45.807989440347903</v>
      </c>
      <c r="T19" s="71">
        <v>45.150996376740999</v>
      </c>
      <c r="U19" s="73">
        <v>1.43423248135009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1098288.4635999999</v>
      </c>
      <c r="E20" s="71">
        <v>1160659.7696</v>
      </c>
      <c r="F20" s="72">
        <v>94.626219704203706</v>
      </c>
      <c r="G20" s="71">
        <v>916558.46089999995</v>
      </c>
      <c r="H20" s="72">
        <v>19.827431686305399</v>
      </c>
      <c r="I20" s="71">
        <v>56511.164900000003</v>
      </c>
      <c r="J20" s="72">
        <v>5.1453845481328404</v>
      </c>
      <c r="K20" s="71">
        <v>70592.653900000005</v>
      </c>
      <c r="L20" s="72">
        <v>7.7019259448745601</v>
      </c>
      <c r="M20" s="72">
        <v>-0.19947527429621101</v>
      </c>
      <c r="N20" s="71">
        <v>28907897.128199998</v>
      </c>
      <c r="O20" s="71">
        <v>282394158.95230001</v>
      </c>
      <c r="P20" s="71">
        <v>41726</v>
      </c>
      <c r="Q20" s="71">
        <v>41698</v>
      </c>
      <c r="R20" s="72">
        <v>6.7149503573316005E-2</v>
      </c>
      <c r="S20" s="71">
        <v>26.321441393855199</v>
      </c>
      <c r="T20" s="71">
        <v>23.2279238116936</v>
      </c>
      <c r="U20" s="73">
        <v>11.752842619339701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387161.59899999999</v>
      </c>
      <c r="E21" s="71">
        <v>423345.0785</v>
      </c>
      <c r="F21" s="72">
        <v>91.452958511244404</v>
      </c>
      <c r="G21" s="71">
        <v>336309.48710000003</v>
      </c>
      <c r="H21" s="72">
        <v>15.1206296136628</v>
      </c>
      <c r="I21" s="71">
        <v>47438.360800000002</v>
      </c>
      <c r="J21" s="72">
        <v>12.252857959706899</v>
      </c>
      <c r="K21" s="71">
        <v>34141.5769</v>
      </c>
      <c r="L21" s="72">
        <v>10.151832823511199</v>
      </c>
      <c r="M21" s="72">
        <v>0.38946015700874098</v>
      </c>
      <c r="N21" s="71">
        <v>10548628.647</v>
      </c>
      <c r="O21" s="71">
        <v>105801536.09450001</v>
      </c>
      <c r="P21" s="71">
        <v>35220</v>
      </c>
      <c r="Q21" s="71">
        <v>34331</v>
      </c>
      <c r="R21" s="72">
        <v>2.5894963735399599</v>
      </c>
      <c r="S21" s="71">
        <v>10.9926632311187</v>
      </c>
      <c r="T21" s="71">
        <v>10.7820399959221</v>
      </c>
      <c r="U21" s="73">
        <v>1.91603463845218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1239127.1928000001</v>
      </c>
      <c r="E22" s="71">
        <v>1414335.0517</v>
      </c>
      <c r="F22" s="72">
        <v>87.611997688284404</v>
      </c>
      <c r="G22" s="71">
        <v>1209013.9950999999</v>
      </c>
      <c r="H22" s="72">
        <v>2.4907236659000902</v>
      </c>
      <c r="I22" s="71">
        <v>150827.02059999999</v>
      </c>
      <c r="J22" s="72">
        <v>12.172037017377001</v>
      </c>
      <c r="K22" s="71">
        <v>141015.0827</v>
      </c>
      <c r="L22" s="72">
        <v>11.663643536925001</v>
      </c>
      <c r="M22" s="72">
        <v>6.9580769036416995E-2</v>
      </c>
      <c r="N22" s="71">
        <v>40386830.037600003</v>
      </c>
      <c r="O22" s="71">
        <v>352660395.46060002</v>
      </c>
      <c r="P22" s="71">
        <v>76335</v>
      </c>
      <c r="Q22" s="71">
        <v>76507</v>
      </c>
      <c r="R22" s="72">
        <v>-0.22481602990576099</v>
      </c>
      <c r="S22" s="71">
        <v>16.232752902338401</v>
      </c>
      <c r="T22" s="71">
        <v>15.693676892310499</v>
      </c>
      <c r="U22" s="73">
        <v>3.32091551735635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3764404.8860999998</v>
      </c>
      <c r="E23" s="71">
        <v>3656092.0872999998</v>
      </c>
      <c r="F23" s="72">
        <v>102.962529285743</v>
      </c>
      <c r="G23" s="71">
        <v>2951227.2179999999</v>
      </c>
      <c r="H23" s="72">
        <v>27.5538820982777</v>
      </c>
      <c r="I23" s="71">
        <v>369501.31589999999</v>
      </c>
      <c r="J23" s="72">
        <v>9.8156634867938202</v>
      </c>
      <c r="K23" s="71">
        <v>251139.44570000001</v>
      </c>
      <c r="L23" s="72">
        <v>8.5096614780543103</v>
      </c>
      <c r="M23" s="72">
        <v>0.47129940049875602</v>
      </c>
      <c r="N23" s="71">
        <v>85687315.382400006</v>
      </c>
      <c r="O23" s="71">
        <v>752743509.29089999</v>
      </c>
      <c r="P23" s="71">
        <v>97015</v>
      </c>
      <c r="Q23" s="71">
        <v>89892</v>
      </c>
      <c r="R23" s="72">
        <v>7.92395318827037</v>
      </c>
      <c r="S23" s="71">
        <v>38.802297439571198</v>
      </c>
      <c r="T23" s="71">
        <v>37.095226123570498</v>
      </c>
      <c r="U23" s="73">
        <v>4.3994078408867301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288819.9252</v>
      </c>
      <c r="E24" s="71">
        <v>344173.64669999998</v>
      </c>
      <c r="F24" s="72">
        <v>83.916920417718899</v>
      </c>
      <c r="G24" s="71">
        <v>256985.07430000001</v>
      </c>
      <c r="H24" s="72">
        <v>12.387820960697701</v>
      </c>
      <c r="I24" s="71">
        <v>47859.582399999999</v>
      </c>
      <c r="J24" s="72">
        <v>16.570734296416202</v>
      </c>
      <c r="K24" s="71">
        <v>51182.110399999998</v>
      </c>
      <c r="L24" s="72">
        <v>19.9163747308728</v>
      </c>
      <c r="M24" s="72">
        <v>-6.4915806988686001E-2</v>
      </c>
      <c r="N24" s="71">
        <v>8324865.2306000004</v>
      </c>
      <c r="O24" s="71">
        <v>71258109.782700002</v>
      </c>
      <c r="P24" s="71">
        <v>26817</v>
      </c>
      <c r="Q24" s="71">
        <v>26613</v>
      </c>
      <c r="R24" s="72">
        <v>0.76654266711757602</v>
      </c>
      <c r="S24" s="71">
        <v>10.770031144423299</v>
      </c>
      <c r="T24" s="71">
        <v>11.3233307594033</v>
      </c>
      <c r="U24" s="73">
        <v>-5.1374003246637097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288677.72610000003</v>
      </c>
      <c r="E25" s="71">
        <v>332499.96309999999</v>
      </c>
      <c r="F25" s="72">
        <v>86.820378386983293</v>
      </c>
      <c r="G25" s="71">
        <v>252017.81510000001</v>
      </c>
      <c r="H25" s="72">
        <v>14.546555363736299</v>
      </c>
      <c r="I25" s="71">
        <v>21650.238099999999</v>
      </c>
      <c r="J25" s="72">
        <v>7.4997951495919004</v>
      </c>
      <c r="K25" s="71">
        <v>20233.899300000001</v>
      </c>
      <c r="L25" s="72">
        <v>8.0287575273086293</v>
      </c>
      <c r="M25" s="72">
        <v>6.9998312188892006E-2</v>
      </c>
      <c r="N25" s="71">
        <v>8233395.6473000003</v>
      </c>
      <c r="O25" s="71">
        <v>78095860.751000002</v>
      </c>
      <c r="P25" s="71">
        <v>21350</v>
      </c>
      <c r="Q25" s="71">
        <v>21812</v>
      </c>
      <c r="R25" s="72">
        <v>-2.1181001283696999</v>
      </c>
      <c r="S25" s="71">
        <v>13.521204969555001</v>
      </c>
      <c r="T25" s="71">
        <v>13.472424949569</v>
      </c>
      <c r="U25" s="73">
        <v>0.36076681106325797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462905.51659999997</v>
      </c>
      <c r="E26" s="71">
        <v>658962.16989999998</v>
      </c>
      <c r="F26" s="72">
        <v>70.247661814979097</v>
      </c>
      <c r="G26" s="71">
        <v>592719.228</v>
      </c>
      <c r="H26" s="72">
        <v>-21.901383533317698</v>
      </c>
      <c r="I26" s="71">
        <v>92015.453999999998</v>
      </c>
      <c r="J26" s="72">
        <v>19.877804584366501</v>
      </c>
      <c r="K26" s="71">
        <v>101928.0297</v>
      </c>
      <c r="L26" s="72">
        <v>17.1966801286224</v>
      </c>
      <c r="M26" s="72">
        <v>-9.7250733965674005E-2</v>
      </c>
      <c r="N26" s="71">
        <v>16899880.809099998</v>
      </c>
      <c r="O26" s="71">
        <v>166329990.27059999</v>
      </c>
      <c r="P26" s="71">
        <v>35753</v>
      </c>
      <c r="Q26" s="71">
        <v>36399</v>
      </c>
      <c r="R26" s="72">
        <v>-1.7747740322536301</v>
      </c>
      <c r="S26" s="71">
        <v>12.9473195703857</v>
      </c>
      <c r="T26" s="71">
        <v>12.9607870820627</v>
      </c>
      <c r="U26" s="73">
        <v>-0.104017759071899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314361.01520000002</v>
      </c>
      <c r="E27" s="71">
        <v>356028.7769</v>
      </c>
      <c r="F27" s="72">
        <v>88.296518595264203</v>
      </c>
      <c r="G27" s="71">
        <v>303077.37319999997</v>
      </c>
      <c r="H27" s="72">
        <v>3.7230235569430099</v>
      </c>
      <c r="I27" s="71">
        <v>68721.210300000006</v>
      </c>
      <c r="J27" s="72">
        <v>21.860601975813999</v>
      </c>
      <c r="K27" s="71">
        <v>101543.942</v>
      </c>
      <c r="L27" s="72">
        <v>33.504296585344697</v>
      </c>
      <c r="M27" s="72">
        <v>-0.32323672937574199</v>
      </c>
      <c r="N27" s="71">
        <v>7703313.4625000004</v>
      </c>
      <c r="O27" s="71">
        <v>63523232.024700001</v>
      </c>
      <c r="P27" s="71">
        <v>35960</v>
      </c>
      <c r="Q27" s="71">
        <v>34138</v>
      </c>
      <c r="R27" s="72">
        <v>5.3371609350284102</v>
      </c>
      <c r="S27" s="71">
        <v>8.7419637152391605</v>
      </c>
      <c r="T27" s="71">
        <v>8.1588425654695609</v>
      </c>
      <c r="U27" s="73">
        <v>6.6703679946998999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945949.10290000006</v>
      </c>
      <c r="E28" s="71">
        <v>1117382.0928</v>
      </c>
      <c r="F28" s="72">
        <v>84.657621506139094</v>
      </c>
      <c r="G28" s="71">
        <v>963341.81019999995</v>
      </c>
      <c r="H28" s="72">
        <v>-1.8054554588873399</v>
      </c>
      <c r="I28" s="71">
        <v>58281.338499999998</v>
      </c>
      <c r="J28" s="72">
        <v>6.1611495080788901</v>
      </c>
      <c r="K28" s="71">
        <v>12127.659299999999</v>
      </c>
      <c r="L28" s="72">
        <v>1.25891549308777</v>
      </c>
      <c r="M28" s="72">
        <v>3.8056543359525299</v>
      </c>
      <c r="N28" s="71">
        <v>27515248.690200001</v>
      </c>
      <c r="O28" s="71">
        <v>225582195.8883</v>
      </c>
      <c r="P28" s="71">
        <v>44456</v>
      </c>
      <c r="Q28" s="71">
        <v>43996</v>
      </c>
      <c r="R28" s="72">
        <v>1.04554959541776</v>
      </c>
      <c r="S28" s="71">
        <v>21.278322451412599</v>
      </c>
      <c r="T28" s="71">
        <v>21.648198722611198</v>
      </c>
      <c r="U28" s="73">
        <v>-1.73827740435411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765680.21360000002</v>
      </c>
      <c r="E29" s="71">
        <v>842580.77170000004</v>
      </c>
      <c r="F29" s="72">
        <v>90.873212315913094</v>
      </c>
      <c r="G29" s="71">
        <v>724485.35519999999</v>
      </c>
      <c r="H29" s="72">
        <v>5.6860857302805998</v>
      </c>
      <c r="I29" s="71">
        <v>120984.9627</v>
      </c>
      <c r="J29" s="72">
        <v>15.800978078193401</v>
      </c>
      <c r="K29" s="71">
        <v>80667.6253</v>
      </c>
      <c r="L29" s="72">
        <v>11.134472866981699</v>
      </c>
      <c r="M29" s="72">
        <v>0.49979576379075602</v>
      </c>
      <c r="N29" s="71">
        <v>19503531.743099999</v>
      </c>
      <c r="O29" s="71">
        <v>167345065.48390001</v>
      </c>
      <c r="P29" s="71">
        <v>106268</v>
      </c>
      <c r="Q29" s="71">
        <v>106051</v>
      </c>
      <c r="R29" s="72">
        <v>0.20461853259281501</v>
      </c>
      <c r="S29" s="71">
        <v>7.2051813678623899</v>
      </c>
      <c r="T29" s="71">
        <v>7.1631096349869399</v>
      </c>
      <c r="U29" s="73">
        <v>0.58390942194875595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1197109.1608</v>
      </c>
      <c r="E30" s="71">
        <v>1356649.966</v>
      </c>
      <c r="F30" s="72">
        <v>88.240090723593497</v>
      </c>
      <c r="G30" s="71">
        <v>1036467.4725</v>
      </c>
      <c r="H30" s="72">
        <v>15.498960899614699</v>
      </c>
      <c r="I30" s="71">
        <v>116464.8266</v>
      </c>
      <c r="J30" s="72">
        <v>9.7288393083692792</v>
      </c>
      <c r="K30" s="71">
        <v>128397.3227</v>
      </c>
      <c r="L30" s="72">
        <v>12.3879741628843</v>
      </c>
      <c r="M30" s="72">
        <v>-9.2934150409664004E-2</v>
      </c>
      <c r="N30" s="71">
        <v>35896303.291199997</v>
      </c>
      <c r="O30" s="71">
        <v>309770683.74949998</v>
      </c>
      <c r="P30" s="71">
        <v>77854</v>
      </c>
      <c r="Q30" s="71">
        <v>79395</v>
      </c>
      <c r="R30" s="72">
        <v>-1.9409282700421999</v>
      </c>
      <c r="S30" s="71">
        <v>15.3763346880058</v>
      </c>
      <c r="T30" s="71">
        <v>15.6749458265634</v>
      </c>
      <c r="U30" s="73">
        <v>-1.9420176824751401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1070479.3757</v>
      </c>
      <c r="E31" s="71">
        <v>1039922.1207</v>
      </c>
      <c r="F31" s="72">
        <v>102.93841763645101</v>
      </c>
      <c r="G31" s="71">
        <v>874349.91669999994</v>
      </c>
      <c r="H31" s="72">
        <v>22.431460820656099</v>
      </c>
      <c r="I31" s="71">
        <v>-602.44709999999998</v>
      </c>
      <c r="J31" s="72">
        <v>-5.6278253806248998E-2</v>
      </c>
      <c r="K31" s="71">
        <v>23941.090800000002</v>
      </c>
      <c r="L31" s="72">
        <v>2.73815898448979</v>
      </c>
      <c r="M31" s="72">
        <v>-1.0251637281288799</v>
      </c>
      <c r="N31" s="71">
        <v>28256466.603599999</v>
      </c>
      <c r="O31" s="71">
        <v>290275248.3901</v>
      </c>
      <c r="P31" s="71">
        <v>32533</v>
      </c>
      <c r="Q31" s="71">
        <v>31686</v>
      </c>
      <c r="R31" s="72">
        <v>2.6731048412548</v>
      </c>
      <c r="S31" s="71">
        <v>32.904416306519501</v>
      </c>
      <c r="T31" s="71">
        <v>29.6230436691283</v>
      </c>
      <c r="U31" s="73">
        <v>9.9724383706543893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115769.484</v>
      </c>
      <c r="E32" s="71">
        <v>156424.4216</v>
      </c>
      <c r="F32" s="72">
        <v>74.009852691697603</v>
      </c>
      <c r="G32" s="71">
        <v>118519.2031</v>
      </c>
      <c r="H32" s="72">
        <v>-2.3200620895838702</v>
      </c>
      <c r="I32" s="71">
        <v>29929.7696</v>
      </c>
      <c r="J32" s="72">
        <v>25.852900579568999</v>
      </c>
      <c r="K32" s="71">
        <v>33104.784399999997</v>
      </c>
      <c r="L32" s="72">
        <v>27.932000497900699</v>
      </c>
      <c r="M32" s="72">
        <v>-9.5908034368590994E-2</v>
      </c>
      <c r="N32" s="71">
        <v>3416086.7089999998</v>
      </c>
      <c r="O32" s="71">
        <v>31838893.3059</v>
      </c>
      <c r="P32" s="71">
        <v>24124</v>
      </c>
      <c r="Q32" s="71">
        <v>23499</v>
      </c>
      <c r="R32" s="72">
        <v>2.6596876462828201</v>
      </c>
      <c r="S32" s="71">
        <v>4.7989340076272597</v>
      </c>
      <c r="T32" s="71">
        <v>4.8103769692327303</v>
      </c>
      <c r="U32" s="73">
        <v>-0.238447988392569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1">
        <v>12.743399999999999</v>
      </c>
      <c r="O33" s="71">
        <v>185.7388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thickBot="1" x14ac:dyDescent="0.2">
      <c r="A35" s="56"/>
      <c r="B35" s="45" t="s">
        <v>32</v>
      </c>
      <c r="C35" s="46"/>
      <c r="D35" s="71">
        <v>161660.62119999999</v>
      </c>
      <c r="E35" s="71">
        <v>200719.9368</v>
      </c>
      <c r="F35" s="72">
        <v>80.540390644443505</v>
      </c>
      <c r="G35" s="71">
        <v>161093.82139999999</v>
      </c>
      <c r="H35" s="72">
        <v>0.35184453076733102</v>
      </c>
      <c r="I35" s="71">
        <v>24014.2372</v>
      </c>
      <c r="J35" s="72">
        <v>14.8547228272064</v>
      </c>
      <c r="K35" s="71">
        <v>18408.1266</v>
      </c>
      <c r="L35" s="72">
        <v>11.426960041063399</v>
      </c>
      <c r="M35" s="72">
        <v>0.30454541745709202</v>
      </c>
      <c r="N35" s="71">
        <v>5338584.1065999996</v>
      </c>
      <c r="O35" s="71">
        <v>45703856.734399997</v>
      </c>
      <c r="P35" s="71">
        <v>11552</v>
      </c>
      <c r="Q35" s="71">
        <v>11796</v>
      </c>
      <c r="R35" s="72">
        <v>-2.0684977958630002</v>
      </c>
      <c r="S35" s="71">
        <v>13.9941673476454</v>
      </c>
      <c r="T35" s="71">
        <v>13.996380934215001</v>
      </c>
      <c r="U35" s="73">
        <v>-1.5817922671399001E-2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145481.06</v>
      </c>
      <c r="E36" s="74"/>
      <c r="F36" s="74"/>
      <c r="G36" s="74"/>
      <c r="H36" s="74"/>
      <c r="I36" s="71">
        <v>2839.9</v>
      </c>
      <c r="J36" s="72">
        <v>1.9520754110535099</v>
      </c>
      <c r="K36" s="74"/>
      <c r="L36" s="74"/>
      <c r="M36" s="74"/>
      <c r="N36" s="71">
        <v>2186584.35</v>
      </c>
      <c r="O36" s="71">
        <v>15880303.99</v>
      </c>
      <c r="P36" s="71">
        <v>99</v>
      </c>
      <c r="Q36" s="71">
        <v>45</v>
      </c>
      <c r="R36" s="72">
        <v>120</v>
      </c>
      <c r="S36" s="71">
        <v>1469.50565656566</v>
      </c>
      <c r="T36" s="71">
        <v>1096.75244444444</v>
      </c>
      <c r="U36" s="73">
        <v>25.365891615032201</v>
      </c>
      <c r="V36" s="40"/>
      <c r="W36" s="40"/>
    </row>
    <row r="37" spans="1:23" ht="12" thickBot="1" x14ac:dyDescent="0.2">
      <c r="A37" s="56"/>
      <c r="B37" s="45" t="s">
        <v>36</v>
      </c>
      <c r="C37" s="46"/>
      <c r="D37" s="71">
        <v>4366358.28</v>
      </c>
      <c r="E37" s="71">
        <v>204407.14929999999</v>
      </c>
      <c r="F37" s="72">
        <v>2136.10839687005</v>
      </c>
      <c r="G37" s="71">
        <v>243591.57</v>
      </c>
      <c r="H37" s="72">
        <v>1692.49153819239</v>
      </c>
      <c r="I37" s="71">
        <v>-897212.46</v>
      </c>
      <c r="J37" s="72">
        <v>-20.548301409658901</v>
      </c>
      <c r="K37" s="71">
        <v>-26570.26</v>
      </c>
      <c r="L37" s="72">
        <v>-10.907709162513299</v>
      </c>
      <c r="M37" s="72">
        <v>32.767545368393101</v>
      </c>
      <c r="N37" s="71">
        <v>10763494.01</v>
      </c>
      <c r="O37" s="71">
        <v>115364707.51000001</v>
      </c>
      <c r="P37" s="71">
        <v>1346</v>
      </c>
      <c r="Q37" s="71">
        <v>45</v>
      </c>
      <c r="R37" s="72">
        <v>2891.1111111111099</v>
      </c>
      <c r="S37" s="71">
        <v>3243.9511738484398</v>
      </c>
      <c r="T37" s="71">
        <v>1714.72066666667</v>
      </c>
      <c r="U37" s="73">
        <v>47.140984103271201</v>
      </c>
      <c r="V37" s="40"/>
      <c r="W37" s="40"/>
    </row>
    <row r="38" spans="1:23" ht="12" thickBot="1" x14ac:dyDescent="0.2">
      <c r="A38" s="56"/>
      <c r="B38" s="45" t="s">
        <v>37</v>
      </c>
      <c r="C38" s="46"/>
      <c r="D38" s="71">
        <v>2958648.66</v>
      </c>
      <c r="E38" s="71">
        <v>163715.26130000001</v>
      </c>
      <c r="F38" s="72">
        <v>1807.1917281910701</v>
      </c>
      <c r="G38" s="71">
        <v>58273.5</v>
      </c>
      <c r="H38" s="72">
        <v>4977.1768642693496</v>
      </c>
      <c r="I38" s="71">
        <v>-197998.2</v>
      </c>
      <c r="J38" s="72">
        <v>-6.6921835862728001</v>
      </c>
      <c r="K38" s="71">
        <v>-1161.53</v>
      </c>
      <c r="L38" s="72">
        <v>-1.99323877920496</v>
      </c>
      <c r="M38" s="72">
        <v>169.463268275464</v>
      </c>
      <c r="N38" s="71">
        <v>8339867.2999999998</v>
      </c>
      <c r="O38" s="71">
        <v>118636610.38</v>
      </c>
      <c r="P38" s="71">
        <v>892</v>
      </c>
      <c r="Q38" s="71">
        <v>11</v>
      </c>
      <c r="R38" s="72">
        <v>8009.0909090909099</v>
      </c>
      <c r="S38" s="71">
        <v>3316.8706950672699</v>
      </c>
      <c r="T38" s="71">
        <v>2508.4</v>
      </c>
      <c r="U38" s="73">
        <v>24.3745014320153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3037991.13</v>
      </c>
      <c r="E39" s="71">
        <v>118336.3985</v>
      </c>
      <c r="F39" s="72">
        <v>2567.2499488819599</v>
      </c>
      <c r="G39" s="71">
        <v>129566.8</v>
      </c>
      <c r="H39" s="72">
        <v>2244.7296143765202</v>
      </c>
      <c r="I39" s="71">
        <v>-692097.71</v>
      </c>
      <c r="J39" s="72">
        <v>-22.781426290734402</v>
      </c>
      <c r="K39" s="71">
        <v>-19738.57</v>
      </c>
      <c r="L39" s="72">
        <v>-15.234280695363299</v>
      </c>
      <c r="M39" s="72">
        <v>34.063214305798198</v>
      </c>
      <c r="N39" s="71">
        <v>8495083.2899999991</v>
      </c>
      <c r="O39" s="71">
        <v>80170288.609999999</v>
      </c>
      <c r="P39" s="71">
        <v>1180</v>
      </c>
      <c r="Q39" s="71">
        <v>37</v>
      </c>
      <c r="R39" s="72">
        <v>3089.1891891891901</v>
      </c>
      <c r="S39" s="71">
        <v>2574.5687542372898</v>
      </c>
      <c r="T39" s="71">
        <v>1367.2</v>
      </c>
      <c r="U39" s="73">
        <v>46.895960818687399</v>
      </c>
      <c r="V39" s="40"/>
      <c r="W39" s="40"/>
    </row>
    <row r="40" spans="1:23" ht="12" thickBot="1" x14ac:dyDescent="0.2">
      <c r="A40" s="56"/>
      <c r="B40" s="45" t="s">
        <v>73</v>
      </c>
      <c r="C40" s="46"/>
      <c r="D40" s="71">
        <v>8.82</v>
      </c>
      <c r="E40" s="74"/>
      <c r="F40" s="74"/>
      <c r="G40" s="74"/>
      <c r="H40" s="74"/>
      <c r="I40" s="71">
        <v>8.4600000000000009</v>
      </c>
      <c r="J40" s="72">
        <v>95.918367346938794</v>
      </c>
      <c r="K40" s="74"/>
      <c r="L40" s="74"/>
      <c r="M40" s="74"/>
      <c r="N40" s="71">
        <v>217.75</v>
      </c>
      <c r="O40" s="71">
        <v>4094.17</v>
      </c>
      <c r="P40" s="71">
        <v>26</v>
      </c>
      <c r="Q40" s="71">
        <v>1</v>
      </c>
      <c r="R40" s="72">
        <v>2500</v>
      </c>
      <c r="S40" s="71">
        <v>0.339230769230769</v>
      </c>
      <c r="T40" s="71">
        <v>0.85</v>
      </c>
      <c r="U40" s="73">
        <v>-150.56689342403601</v>
      </c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351839.31599999999</v>
      </c>
      <c r="E41" s="71">
        <v>110311.75169999999</v>
      </c>
      <c r="F41" s="72">
        <v>318.94998545291003</v>
      </c>
      <c r="G41" s="71">
        <v>246602.99290000001</v>
      </c>
      <c r="H41" s="72">
        <v>42.674390064144298</v>
      </c>
      <c r="I41" s="71">
        <v>22238.718199999999</v>
      </c>
      <c r="J41" s="72">
        <v>6.3207029995476702</v>
      </c>
      <c r="K41" s="71">
        <v>13614.8737</v>
      </c>
      <c r="L41" s="72">
        <v>5.5209685575555696</v>
      </c>
      <c r="M41" s="72">
        <v>0.63341347779083701</v>
      </c>
      <c r="N41" s="71">
        <v>4169737.0260000001</v>
      </c>
      <c r="O41" s="71">
        <v>49015532.706299998</v>
      </c>
      <c r="P41" s="71">
        <v>348</v>
      </c>
      <c r="Q41" s="71">
        <v>222</v>
      </c>
      <c r="R41" s="72">
        <v>56.756756756756801</v>
      </c>
      <c r="S41" s="71">
        <v>1011.03251724138</v>
      </c>
      <c r="T41" s="71">
        <v>547.07018243243294</v>
      </c>
      <c r="U41" s="73">
        <v>45.889951796493797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856201.9645</v>
      </c>
      <c r="E42" s="71">
        <v>343963.446</v>
      </c>
      <c r="F42" s="72">
        <v>248.922370809135</v>
      </c>
      <c r="G42" s="71">
        <v>342831.37829999998</v>
      </c>
      <c r="H42" s="72">
        <v>149.74434042346201</v>
      </c>
      <c r="I42" s="71">
        <v>-52912.344599999997</v>
      </c>
      <c r="J42" s="72">
        <v>-6.1798905858501998</v>
      </c>
      <c r="K42" s="71">
        <v>22836.872299999999</v>
      </c>
      <c r="L42" s="72">
        <v>6.6612549916642196</v>
      </c>
      <c r="M42" s="72">
        <v>-3.3169698505517302</v>
      </c>
      <c r="N42" s="71">
        <v>10003293.5154</v>
      </c>
      <c r="O42" s="71">
        <v>124239842.2316</v>
      </c>
      <c r="P42" s="71">
        <v>3263</v>
      </c>
      <c r="Q42" s="71">
        <v>1336</v>
      </c>
      <c r="R42" s="72">
        <v>144.236526946108</v>
      </c>
      <c r="S42" s="71">
        <v>262.39716962917601</v>
      </c>
      <c r="T42" s="71">
        <v>164.57809476047899</v>
      </c>
      <c r="U42" s="73">
        <v>37.2790129584615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2017571.16</v>
      </c>
      <c r="E43" s="71">
        <v>87954.760299999994</v>
      </c>
      <c r="F43" s="72">
        <v>2293.8737518223902</v>
      </c>
      <c r="G43" s="71">
        <v>90035.44</v>
      </c>
      <c r="H43" s="72">
        <v>2140.86333115049</v>
      </c>
      <c r="I43" s="71">
        <v>-342968.79</v>
      </c>
      <c r="J43" s="72">
        <v>-16.9990926119305</v>
      </c>
      <c r="K43" s="71">
        <v>-6260.12</v>
      </c>
      <c r="L43" s="72">
        <v>-6.9529509713064099</v>
      </c>
      <c r="M43" s="72">
        <v>53.786296428822403</v>
      </c>
      <c r="N43" s="71">
        <v>4641727.16</v>
      </c>
      <c r="O43" s="71">
        <v>51573570.990000002</v>
      </c>
      <c r="P43" s="71">
        <v>1204</v>
      </c>
      <c r="Q43" s="71">
        <v>26</v>
      </c>
      <c r="R43" s="72">
        <v>4530.7692307692296</v>
      </c>
      <c r="S43" s="71">
        <v>1675.72355481728</v>
      </c>
      <c r="T43" s="71">
        <v>1100.23076923077</v>
      </c>
      <c r="U43" s="73">
        <v>34.342943018979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660408.72</v>
      </c>
      <c r="E44" s="71">
        <v>17897.636299999998</v>
      </c>
      <c r="F44" s="72">
        <v>3689.9214451016601</v>
      </c>
      <c r="G44" s="71">
        <v>45417.97</v>
      </c>
      <c r="H44" s="72">
        <v>1354.06921533481</v>
      </c>
      <c r="I44" s="71">
        <v>84611.41</v>
      </c>
      <c r="J44" s="72">
        <v>12.811976498432699</v>
      </c>
      <c r="K44" s="71">
        <v>5606.94</v>
      </c>
      <c r="L44" s="72">
        <v>12.345201689991899</v>
      </c>
      <c r="M44" s="72">
        <v>14.090478942168099</v>
      </c>
      <c r="N44" s="71">
        <v>2170030.7999999998</v>
      </c>
      <c r="O44" s="71">
        <v>20487851.890000001</v>
      </c>
      <c r="P44" s="71">
        <v>440</v>
      </c>
      <c r="Q44" s="71">
        <v>28</v>
      </c>
      <c r="R44" s="72">
        <v>1471.42857142857</v>
      </c>
      <c r="S44" s="71">
        <v>1500.9289090909101</v>
      </c>
      <c r="T44" s="71">
        <v>853.57214285714304</v>
      </c>
      <c r="U44" s="73">
        <v>43.130408263364103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28538.632399999999</v>
      </c>
      <c r="E45" s="77"/>
      <c r="F45" s="77"/>
      <c r="G45" s="76">
        <v>8461.8513000000003</v>
      </c>
      <c r="H45" s="78">
        <v>237.262277345857</v>
      </c>
      <c r="I45" s="76">
        <v>1363.3262</v>
      </c>
      <c r="J45" s="78">
        <v>4.7771251995943604</v>
      </c>
      <c r="K45" s="76">
        <v>1201.7138</v>
      </c>
      <c r="L45" s="78">
        <v>14.201547124799999</v>
      </c>
      <c r="M45" s="78">
        <v>0.13448493310137599</v>
      </c>
      <c r="N45" s="76">
        <v>773647.0686</v>
      </c>
      <c r="O45" s="76">
        <v>6638113.5886000004</v>
      </c>
      <c r="P45" s="76">
        <v>18</v>
      </c>
      <c r="Q45" s="76">
        <v>11</v>
      </c>
      <c r="R45" s="78">
        <v>63.636363636363697</v>
      </c>
      <c r="S45" s="76">
        <v>1585.4795777777799</v>
      </c>
      <c r="T45" s="76">
        <v>1349.7851181818201</v>
      </c>
      <c r="U45" s="79">
        <v>14.8658149180522</v>
      </c>
      <c r="V45" s="40"/>
      <c r="W45" s="40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19:C19"/>
    <mergeCell ref="B20:C20"/>
    <mergeCell ref="B21:C21"/>
    <mergeCell ref="B22:C22"/>
    <mergeCell ref="B23:C23"/>
    <mergeCell ref="B30:C30"/>
    <mergeCell ref="B25:C25"/>
    <mergeCell ref="B26:C26"/>
    <mergeCell ref="B27:C27"/>
    <mergeCell ref="B28:C28"/>
    <mergeCell ref="B29:C29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25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86283</v>
      </c>
      <c r="D2" s="32">
        <v>746785.98225726502</v>
      </c>
      <c r="E2" s="32">
        <v>631182.53406324796</v>
      </c>
      <c r="F2" s="32">
        <v>115603.44819401699</v>
      </c>
      <c r="G2" s="32">
        <v>631182.53406324796</v>
      </c>
      <c r="H2" s="32">
        <v>0.15480130980041901</v>
      </c>
    </row>
    <row r="3" spans="1:8" ht="14.25" x14ac:dyDescent="0.2">
      <c r="A3" s="32">
        <v>2</v>
      </c>
      <c r="B3" s="33">
        <v>13</v>
      </c>
      <c r="C3" s="32">
        <v>25503</v>
      </c>
      <c r="D3" s="32">
        <v>193280.850715929</v>
      </c>
      <c r="E3" s="32">
        <v>154397.29786590999</v>
      </c>
      <c r="F3" s="32">
        <v>38883.552850018903</v>
      </c>
      <c r="G3" s="32">
        <v>154397.29786590999</v>
      </c>
      <c r="H3" s="32">
        <v>0.201176436806806</v>
      </c>
    </row>
    <row r="4" spans="1:8" ht="14.25" x14ac:dyDescent="0.2">
      <c r="A4" s="32">
        <v>3</v>
      </c>
      <c r="B4" s="33">
        <v>14</v>
      </c>
      <c r="C4" s="32">
        <v>148393</v>
      </c>
      <c r="D4" s="32">
        <v>172995.03428376099</v>
      </c>
      <c r="E4" s="32">
        <v>134430.46409829101</v>
      </c>
      <c r="F4" s="32">
        <v>38564.570185470096</v>
      </c>
      <c r="G4" s="32">
        <v>134430.46409829101</v>
      </c>
      <c r="H4" s="32">
        <v>0.22292298935131999</v>
      </c>
    </row>
    <row r="5" spans="1:8" ht="14.25" x14ac:dyDescent="0.2">
      <c r="A5" s="32">
        <v>4</v>
      </c>
      <c r="B5" s="33">
        <v>15</v>
      </c>
      <c r="C5" s="32">
        <v>4146</v>
      </c>
      <c r="D5" s="32">
        <v>53411.5769461538</v>
      </c>
      <c r="E5" s="32">
        <v>48155.4867367521</v>
      </c>
      <c r="F5" s="32">
        <v>5256.0902094017101</v>
      </c>
      <c r="G5" s="32">
        <v>48155.4867367521</v>
      </c>
      <c r="H5" s="32">
        <v>9.8407321219902699E-2</v>
      </c>
    </row>
    <row r="6" spans="1:8" ht="14.25" x14ac:dyDescent="0.2">
      <c r="A6" s="32">
        <v>5</v>
      </c>
      <c r="B6" s="33">
        <v>16</v>
      </c>
      <c r="C6" s="32">
        <v>2187</v>
      </c>
      <c r="D6" s="32">
        <v>136221.19964444399</v>
      </c>
      <c r="E6" s="32">
        <v>107847.914123077</v>
      </c>
      <c r="F6" s="32">
        <v>28373.285521367499</v>
      </c>
      <c r="G6" s="32">
        <v>107847.914123077</v>
      </c>
      <c r="H6" s="32">
        <v>0.20828832513166501</v>
      </c>
    </row>
    <row r="7" spans="1:8" ht="14.25" x14ac:dyDescent="0.2">
      <c r="A7" s="32">
        <v>6</v>
      </c>
      <c r="B7" s="33">
        <v>17</v>
      </c>
      <c r="C7" s="32">
        <v>27581.394</v>
      </c>
      <c r="D7" s="32">
        <v>295060.60523076903</v>
      </c>
      <c r="E7" s="32">
        <v>254258.045591453</v>
      </c>
      <c r="F7" s="32">
        <v>40802.559639316198</v>
      </c>
      <c r="G7" s="32">
        <v>254258.045591453</v>
      </c>
      <c r="H7" s="32">
        <v>0.138285351944575</v>
      </c>
    </row>
    <row r="8" spans="1:8" ht="14.25" x14ac:dyDescent="0.2">
      <c r="A8" s="32">
        <v>7</v>
      </c>
      <c r="B8" s="33">
        <v>18</v>
      </c>
      <c r="C8" s="32">
        <v>63974</v>
      </c>
      <c r="D8" s="32">
        <v>149922.97006068399</v>
      </c>
      <c r="E8" s="32">
        <v>122162.35842735</v>
      </c>
      <c r="F8" s="32">
        <v>27760.611633333301</v>
      </c>
      <c r="G8" s="32">
        <v>122162.35842735</v>
      </c>
      <c r="H8" s="32">
        <v>0.18516583297473899</v>
      </c>
    </row>
    <row r="9" spans="1:8" ht="14.25" x14ac:dyDescent="0.2">
      <c r="A9" s="32">
        <v>8</v>
      </c>
      <c r="B9" s="33">
        <v>19</v>
      </c>
      <c r="C9" s="32">
        <v>18006</v>
      </c>
      <c r="D9" s="32">
        <v>110438.91103931599</v>
      </c>
      <c r="E9" s="32">
        <v>104720.341534188</v>
      </c>
      <c r="F9" s="32">
        <v>5718.56950512821</v>
      </c>
      <c r="G9" s="32">
        <v>104720.341534188</v>
      </c>
      <c r="H9" s="32">
        <v>5.17803865622362E-2</v>
      </c>
    </row>
    <row r="10" spans="1:8" ht="14.25" x14ac:dyDescent="0.2">
      <c r="A10" s="32">
        <v>9</v>
      </c>
      <c r="B10" s="33">
        <v>21</v>
      </c>
      <c r="C10" s="32">
        <v>250074</v>
      </c>
      <c r="D10" s="32">
        <v>946276.59316153801</v>
      </c>
      <c r="E10" s="32">
        <v>916253.53538461495</v>
      </c>
      <c r="F10" s="32">
        <v>30023.057776923099</v>
      </c>
      <c r="G10" s="32">
        <v>916253.53538461495</v>
      </c>
      <c r="H10" s="35">
        <v>3.1727570980716303E-2</v>
      </c>
    </row>
    <row r="11" spans="1:8" ht="14.25" x14ac:dyDescent="0.2">
      <c r="A11" s="32">
        <v>10</v>
      </c>
      <c r="B11" s="33">
        <v>22</v>
      </c>
      <c r="C11" s="32">
        <v>288282.44500000001</v>
      </c>
      <c r="D11" s="32">
        <v>1246609.3155290601</v>
      </c>
      <c r="E11" s="32">
        <v>1343579.5031717899</v>
      </c>
      <c r="F11" s="32">
        <v>-96970.187642735007</v>
      </c>
      <c r="G11" s="32">
        <v>1343579.5031717899</v>
      </c>
      <c r="H11" s="32">
        <v>-7.7787151463392504E-2</v>
      </c>
    </row>
    <row r="12" spans="1:8" ht="14.25" x14ac:dyDescent="0.2">
      <c r="A12" s="32">
        <v>11</v>
      </c>
      <c r="B12" s="33">
        <v>23</v>
      </c>
      <c r="C12" s="32">
        <v>233943.989</v>
      </c>
      <c r="D12" s="32">
        <v>1799058.96405812</v>
      </c>
      <c r="E12" s="32">
        <v>1537744.05861026</v>
      </c>
      <c r="F12" s="32">
        <v>261314.90544786301</v>
      </c>
      <c r="G12" s="32">
        <v>1537744.05861026</v>
      </c>
      <c r="H12" s="32">
        <v>0.14525088430588101</v>
      </c>
    </row>
    <row r="13" spans="1:8" ht="14.25" x14ac:dyDescent="0.2">
      <c r="A13" s="32">
        <v>12</v>
      </c>
      <c r="B13" s="33">
        <v>24</v>
      </c>
      <c r="C13" s="32">
        <v>12723</v>
      </c>
      <c r="D13" s="32">
        <v>484556.94693418802</v>
      </c>
      <c r="E13" s="32">
        <v>431448.20738205098</v>
      </c>
      <c r="F13" s="32">
        <v>53108.739552136802</v>
      </c>
      <c r="G13" s="32">
        <v>431448.20738205098</v>
      </c>
      <c r="H13" s="32">
        <v>0.109602679082733</v>
      </c>
    </row>
    <row r="14" spans="1:8" ht="14.25" x14ac:dyDescent="0.2">
      <c r="A14" s="32">
        <v>13</v>
      </c>
      <c r="B14" s="33">
        <v>25</v>
      </c>
      <c r="C14" s="32">
        <v>94939</v>
      </c>
      <c r="D14" s="32">
        <v>1098288.4731000001</v>
      </c>
      <c r="E14" s="32">
        <v>1041777.2987</v>
      </c>
      <c r="F14" s="32">
        <v>56511.174400000004</v>
      </c>
      <c r="G14" s="32">
        <v>1041777.2987</v>
      </c>
      <c r="H14" s="32">
        <v>5.1453853686084003E-2</v>
      </c>
    </row>
    <row r="15" spans="1:8" ht="14.25" x14ac:dyDescent="0.2">
      <c r="A15" s="32">
        <v>14</v>
      </c>
      <c r="B15" s="33">
        <v>26</v>
      </c>
      <c r="C15" s="32">
        <v>76292</v>
      </c>
      <c r="D15" s="32">
        <v>387162.05312098202</v>
      </c>
      <c r="E15" s="32">
        <v>339723.23806573602</v>
      </c>
      <c r="F15" s="32">
        <v>47438.815055245403</v>
      </c>
      <c r="G15" s="32">
        <v>339723.23806573602</v>
      </c>
      <c r="H15" s="32">
        <v>0.12252960917226501</v>
      </c>
    </row>
    <row r="16" spans="1:8" ht="14.25" x14ac:dyDescent="0.2">
      <c r="A16" s="32">
        <v>15</v>
      </c>
      <c r="B16" s="33">
        <v>27</v>
      </c>
      <c r="C16" s="32">
        <v>173434.408</v>
      </c>
      <c r="D16" s="32">
        <v>1239128.6933333301</v>
      </c>
      <c r="E16" s="32">
        <v>1088300.1703999999</v>
      </c>
      <c r="F16" s="32">
        <v>150828.52293333301</v>
      </c>
      <c r="G16" s="32">
        <v>1088300.1703999999</v>
      </c>
      <c r="H16" s="32">
        <v>0.121721435186522</v>
      </c>
    </row>
    <row r="17" spans="1:8" ht="14.25" x14ac:dyDescent="0.2">
      <c r="A17" s="32">
        <v>16</v>
      </c>
      <c r="B17" s="33">
        <v>29</v>
      </c>
      <c r="C17" s="32">
        <v>276044</v>
      </c>
      <c r="D17" s="32">
        <v>3764407.1711965799</v>
      </c>
      <c r="E17" s="32">
        <v>3394903.6146170902</v>
      </c>
      <c r="F17" s="32">
        <v>369503.55657948699</v>
      </c>
      <c r="G17" s="32">
        <v>3394903.6146170902</v>
      </c>
      <c r="H17" s="32">
        <v>9.8157170511933303E-2</v>
      </c>
    </row>
    <row r="18" spans="1:8" ht="14.25" x14ac:dyDescent="0.2">
      <c r="A18" s="32">
        <v>17</v>
      </c>
      <c r="B18" s="33">
        <v>31</v>
      </c>
      <c r="C18" s="32">
        <v>30279.833999999999</v>
      </c>
      <c r="D18" s="32">
        <v>288819.93177087198</v>
      </c>
      <c r="E18" s="32">
        <v>240960.32942893601</v>
      </c>
      <c r="F18" s="32">
        <v>47859.602341935701</v>
      </c>
      <c r="G18" s="32">
        <v>240960.32942893601</v>
      </c>
      <c r="H18" s="32">
        <v>0.16570740824045299</v>
      </c>
    </row>
    <row r="19" spans="1:8" ht="14.25" x14ac:dyDescent="0.2">
      <c r="A19" s="32">
        <v>18</v>
      </c>
      <c r="B19" s="33">
        <v>32</v>
      </c>
      <c r="C19" s="32">
        <v>19771.550999999999</v>
      </c>
      <c r="D19" s="32">
        <v>288677.73535222001</v>
      </c>
      <c r="E19" s="32">
        <v>267027.48769031803</v>
      </c>
      <c r="F19" s="32">
        <v>21650.2476619017</v>
      </c>
      <c r="G19" s="32">
        <v>267027.48769031803</v>
      </c>
      <c r="H19" s="32">
        <v>7.49979822153099E-2</v>
      </c>
    </row>
    <row r="20" spans="1:8" ht="14.25" x14ac:dyDescent="0.2">
      <c r="A20" s="32">
        <v>19</v>
      </c>
      <c r="B20" s="33">
        <v>33</v>
      </c>
      <c r="C20" s="32">
        <v>38088.381000000001</v>
      </c>
      <c r="D20" s="32">
        <v>462905.44884334801</v>
      </c>
      <c r="E20" s="32">
        <v>370890.04798022402</v>
      </c>
      <c r="F20" s="32">
        <v>92015.400863123097</v>
      </c>
      <c r="G20" s="32">
        <v>370890.04798022402</v>
      </c>
      <c r="H20" s="32">
        <v>0.1987779601494</v>
      </c>
    </row>
    <row r="21" spans="1:8" ht="14.25" x14ac:dyDescent="0.2">
      <c r="A21" s="32">
        <v>20</v>
      </c>
      <c r="B21" s="33">
        <v>34</v>
      </c>
      <c r="C21" s="32">
        <v>56480.455000000002</v>
      </c>
      <c r="D21" s="32">
        <v>314360.92096668202</v>
      </c>
      <c r="E21" s="32">
        <v>245639.807075608</v>
      </c>
      <c r="F21" s="32">
        <v>68721.113891074099</v>
      </c>
      <c r="G21" s="32">
        <v>245639.807075608</v>
      </c>
      <c r="H21" s="32">
        <v>0.21860577860553401</v>
      </c>
    </row>
    <row r="22" spans="1:8" ht="14.25" x14ac:dyDescent="0.2">
      <c r="A22" s="32">
        <v>21</v>
      </c>
      <c r="B22" s="33">
        <v>35</v>
      </c>
      <c r="C22" s="32">
        <v>31246.861000000001</v>
      </c>
      <c r="D22" s="32">
        <v>945949.10226557695</v>
      </c>
      <c r="E22" s="32">
        <v>887667.54607608402</v>
      </c>
      <c r="F22" s="32">
        <v>58281.556189493996</v>
      </c>
      <c r="G22" s="32">
        <v>887667.54607608402</v>
      </c>
      <c r="H22" s="32">
        <v>6.1611725250235803E-2</v>
      </c>
    </row>
    <row r="23" spans="1:8" ht="14.25" x14ac:dyDescent="0.2">
      <c r="A23" s="32">
        <v>22</v>
      </c>
      <c r="B23" s="33">
        <v>36</v>
      </c>
      <c r="C23" s="32">
        <v>167394.875</v>
      </c>
      <c r="D23" s="32">
        <v>765680.21430708002</v>
      </c>
      <c r="E23" s="32">
        <v>644695.22808788903</v>
      </c>
      <c r="F23" s="32">
        <v>120984.98621919</v>
      </c>
      <c r="G23" s="32">
        <v>644695.22808788903</v>
      </c>
      <c r="H23" s="32">
        <v>0.158009811352744</v>
      </c>
    </row>
    <row r="24" spans="1:8" ht="14.25" x14ac:dyDescent="0.2">
      <c r="A24" s="32">
        <v>23</v>
      </c>
      <c r="B24" s="33">
        <v>37</v>
      </c>
      <c r="C24" s="32">
        <v>145302.473</v>
      </c>
      <c r="D24" s="32">
        <v>1197109.22496991</v>
      </c>
      <c r="E24" s="32">
        <v>1080644.2982304699</v>
      </c>
      <c r="F24" s="32">
        <v>116464.926739437</v>
      </c>
      <c r="G24" s="32">
        <v>1080644.2982304699</v>
      </c>
      <c r="H24" s="32">
        <v>9.72884715196842E-2</v>
      </c>
    </row>
    <row r="25" spans="1:8" ht="14.25" x14ac:dyDescent="0.2">
      <c r="A25" s="32">
        <v>24</v>
      </c>
      <c r="B25" s="33">
        <v>38</v>
      </c>
      <c r="C25" s="32">
        <v>224991.90599999999</v>
      </c>
      <c r="D25" s="32">
        <v>1070479.2433283201</v>
      </c>
      <c r="E25" s="32">
        <v>1071082.18729735</v>
      </c>
      <c r="F25" s="32">
        <v>-602.94396902654898</v>
      </c>
      <c r="G25" s="32">
        <v>1071082.18729735</v>
      </c>
      <c r="H25" s="32">
        <v>-5.6324676333927199E-4</v>
      </c>
    </row>
    <row r="26" spans="1:8" ht="14.25" x14ac:dyDescent="0.2">
      <c r="A26" s="32">
        <v>25</v>
      </c>
      <c r="B26" s="33">
        <v>39</v>
      </c>
      <c r="C26" s="32">
        <v>70472.819000000003</v>
      </c>
      <c r="D26" s="32">
        <v>115769.429853672</v>
      </c>
      <c r="E26" s="32">
        <v>85839.7352705417</v>
      </c>
      <c r="F26" s="32">
        <v>29929.694583130498</v>
      </c>
      <c r="G26" s="32">
        <v>85839.7352705417</v>
      </c>
      <c r="H26" s="32">
        <v>0.25852847872672702</v>
      </c>
    </row>
    <row r="27" spans="1:8" ht="14.25" x14ac:dyDescent="0.2">
      <c r="A27" s="32">
        <v>26</v>
      </c>
      <c r="B27" s="33">
        <v>42</v>
      </c>
      <c r="C27" s="32">
        <v>8667.4369999999999</v>
      </c>
      <c r="D27" s="32">
        <v>161660.62059999999</v>
      </c>
      <c r="E27" s="32">
        <v>137646.37969999999</v>
      </c>
      <c r="F27" s="32">
        <v>24014.240900000001</v>
      </c>
      <c r="G27" s="32">
        <v>137646.37969999999</v>
      </c>
      <c r="H27" s="32">
        <v>0.14854725171084701</v>
      </c>
    </row>
    <row r="28" spans="1:8" ht="14.25" x14ac:dyDescent="0.2">
      <c r="A28" s="32">
        <v>27</v>
      </c>
      <c r="B28" s="33">
        <v>75</v>
      </c>
      <c r="C28" s="32">
        <v>5944</v>
      </c>
      <c r="D28" s="32">
        <v>351839.31623931602</v>
      </c>
      <c r="E28" s="32">
        <v>329600.59829059802</v>
      </c>
      <c r="F28" s="32">
        <v>22238.717948717898</v>
      </c>
      <c r="G28" s="32">
        <v>329600.59829059802</v>
      </c>
      <c r="H28" s="32">
        <v>6.3207029238288706E-2</v>
      </c>
    </row>
    <row r="29" spans="1:8" ht="14.25" x14ac:dyDescent="0.2">
      <c r="A29" s="32">
        <v>28</v>
      </c>
      <c r="B29" s="33">
        <v>76</v>
      </c>
      <c r="C29" s="32">
        <v>4004</v>
      </c>
      <c r="D29" s="32">
        <v>856201.952351282</v>
      </c>
      <c r="E29" s="32">
        <v>909114.30911111098</v>
      </c>
      <c r="F29" s="32">
        <v>-52912.356759829097</v>
      </c>
      <c r="G29" s="32">
        <v>909114.30911111098</v>
      </c>
      <c r="H29" s="32">
        <v>-6.1798920937428801E-2</v>
      </c>
    </row>
    <row r="30" spans="1:8" ht="14.25" x14ac:dyDescent="0.2">
      <c r="A30" s="32">
        <v>29</v>
      </c>
      <c r="B30" s="33">
        <v>99</v>
      </c>
      <c r="C30" s="32">
        <v>19</v>
      </c>
      <c r="D30" s="32">
        <v>28538.632478632499</v>
      </c>
      <c r="E30" s="32">
        <v>27175.305982906</v>
      </c>
      <c r="F30" s="32">
        <v>1363.3264957265001</v>
      </c>
      <c r="G30" s="32">
        <v>27175.305982906</v>
      </c>
      <c r="H30" s="32">
        <v>4.7771262226641298E-2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6">
        <v>70</v>
      </c>
      <c r="C32" s="37">
        <v>93</v>
      </c>
      <c r="D32" s="37">
        <v>145481.06</v>
      </c>
      <c r="E32" s="37">
        <v>142641.16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1298</v>
      </c>
      <c r="D33" s="37">
        <v>4366358.28</v>
      </c>
      <c r="E33" s="37">
        <v>5263570.74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846</v>
      </c>
      <c r="D34" s="37">
        <v>2958648.66</v>
      </c>
      <c r="E34" s="37">
        <v>3156646.86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1112</v>
      </c>
      <c r="D35" s="37">
        <v>3037991.13</v>
      </c>
      <c r="E35" s="37">
        <v>3730088.84</v>
      </c>
      <c r="F35" s="32"/>
      <c r="G35" s="32"/>
      <c r="H35" s="32"/>
    </row>
    <row r="36" spans="1:8" ht="14.25" x14ac:dyDescent="0.2">
      <c r="A36" s="32"/>
      <c r="B36" s="36">
        <v>74</v>
      </c>
      <c r="C36" s="37">
        <v>42</v>
      </c>
      <c r="D36" s="37">
        <v>8.82</v>
      </c>
      <c r="E36" s="37">
        <v>0.36</v>
      </c>
      <c r="F36" s="32"/>
      <c r="G36" s="32"/>
      <c r="H36" s="32"/>
    </row>
    <row r="37" spans="1:8" ht="14.25" x14ac:dyDescent="0.2">
      <c r="A37" s="32"/>
      <c r="B37" s="36">
        <v>77</v>
      </c>
      <c r="C37" s="37">
        <v>1168</v>
      </c>
      <c r="D37" s="37">
        <v>2017571.16</v>
      </c>
      <c r="E37" s="37">
        <v>2360539.9500000002</v>
      </c>
      <c r="F37" s="32"/>
      <c r="G37" s="32"/>
      <c r="H37" s="32"/>
    </row>
    <row r="38" spans="1:8" ht="14.25" x14ac:dyDescent="0.2">
      <c r="A38" s="32"/>
      <c r="B38" s="36">
        <v>78</v>
      </c>
      <c r="C38" s="37">
        <v>416</v>
      </c>
      <c r="D38" s="37">
        <v>660408.72</v>
      </c>
      <c r="E38" s="37">
        <v>575797.31000000006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2015-08-28T23:52:52Z</dcterms:modified>
</cp:coreProperties>
</file>