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<sst xmlns="http://schemas.openxmlformats.org/spreadsheetml/2006/main" count="117" uniqueCount="75">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</sst>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26247387.626799993</v>
      </c>
      <c r="F3" s="25">
        <f>RA!I7</f>
        <v>2278402.5808000001</v>
      </c>
      <c r="G3" s="16">
        <f>SUM(G4:G40)</f>
        <v>23968985.046</v>
      </c>
      <c r="H3" s="27">
        <f>RA!J7</f>
        <v>8.6804927530145104</v>
      </c>
      <c r="I3" s="20">
        <f>SUM(I4:I40)</f>
        <v>26247396.556867089</v>
      </c>
      <c r="J3" s="21">
        <f>SUM(J4:J40)</f>
        <v>23968985.037889272</v>
      </c>
      <c r="K3" s="22">
        <f>E3-I3</f>
        <v>-8.9300670959055424</v>
      </c>
      <c r="L3" s="22">
        <f>G3-J3</f>
        <v>8.1107281148433685E-3</v>
      </c>
    </row>
    <row r="4" spans="1:13" x14ac:dyDescent="0.15">
      <c r="A4" s="44">
        <f>RA!A8</f>
        <v>42246</v>
      </c>
      <c r="B4" s="12">
        <v>12</v>
      </c>
      <c r="C4" s="41" t="s">
        <v>6</v>
      </c>
      <c r="D4" s="41"/>
      <c r="E4" s="15">
        <f>VLOOKUP(C4,RA!B8:D36,3,0)</f>
        <v>1127314.304</v>
      </c>
      <c r="F4" s="25">
        <f>VLOOKUP(C4,RA!B8:I39,8,0)</f>
        <v>188422.43229999999</v>
      </c>
      <c r="G4" s="16">
        <f t="shared" ref="G4:G40" si="0">E4-F4</f>
        <v>938891.87170000002</v>
      </c>
      <c r="H4" s="27">
        <f>RA!J8</f>
        <v>16.714276722244101</v>
      </c>
      <c r="I4" s="20">
        <f>VLOOKUP(B4,RMS!B:D,3,FALSE)</f>
        <v>1127316.0924666701</v>
      </c>
      <c r="J4" s="21">
        <f>VLOOKUP(B4,RMS!B:E,4,FALSE)</f>
        <v>938891.895652137</v>
      </c>
      <c r="K4" s="22">
        <f t="shared" ref="K4:K40" si="1">E4-I4</f>
        <v>-1.7884666700847447</v>
      </c>
      <c r="L4" s="22">
        <f t="shared" ref="L4:L40" si="2">G4-J4</f>
        <v>-2.3952136980369687E-2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313059.50799999997</v>
      </c>
      <c r="F5" s="25">
        <f>VLOOKUP(C5,RA!B9:I40,8,0)</f>
        <v>51750.034</v>
      </c>
      <c r="G5" s="16">
        <f t="shared" si="0"/>
        <v>261309.47399999999</v>
      </c>
      <c r="H5" s="27">
        <f>RA!J9</f>
        <v>16.530414402874499</v>
      </c>
      <c r="I5" s="20">
        <f>VLOOKUP(B5,RMS!B:D,3,FALSE)</f>
        <v>313059.87862665497</v>
      </c>
      <c r="J5" s="21">
        <f>VLOOKUP(B5,RMS!B:E,4,FALSE)</f>
        <v>261309.474675395</v>
      </c>
      <c r="K5" s="22">
        <f t="shared" si="1"/>
        <v>-0.3706266549997963</v>
      </c>
      <c r="L5" s="22">
        <f t="shared" si="2"/>
        <v>-6.7539501469582319E-4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255532.24609999999</v>
      </c>
      <c r="F6" s="25">
        <f>VLOOKUP(C6,RA!B10:I41,8,0)</f>
        <v>36173.886899999998</v>
      </c>
      <c r="G6" s="16">
        <f t="shared" si="0"/>
        <v>219358.35920000001</v>
      </c>
      <c r="H6" s="27">
        <f>RA!J10</f>
        <v>14.1562904299146</v>
      </c>
      <c r="I6" s="20">
        <f>VLOOKUP(B6,RMS!B:D,3,FALSE)</f>
        <v>255534.92611111101</v>
      </c>
      <c r="J6" s="21">
        <f>VLOOKUP(B6,RMS!B:E,4,FALSE)</f>
        <v>219358.359304274</v>
      </c>
      <c r="K6" s="22">
        <f>E6-I6</f>
        <v>-2.6800111110205762</v>
      </c>
      <c r="L6" s="22">
        <f t="shared" si="2"/>
        <v>-1.0427398956380785E-4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76690.811199999996</v>
      </c>
      <c r="F7" s="25">
        <f>VLOOKUP(C7,RA!B11:I42,8,0)</f>
        <v>8703.5599000000002</v>
      </c>
      <c r="G7" s="16">
        <f t="shared" si="0"/>
        <v>67987.251300000004</v>
      </c>
      <c r="H7" s="27">
        <f>RA!J11</f>
        <v>11.348895341975499</v>
      </c>
      <c r="I7" s="20">
        <f>VLOOKUP(B7,RMS!B:D,3,FALSE)</f>
        <v>76690.878204273497</v>
      </c>
      <c r="J7" s="21">
        <f>VLOOKUP(B7,RMS!B:E,4,FALSE)</f>
        <v>67987.250885470101</v>
      </c>
      <c r="K7" s="22">
        <f t="shared" si="1"/>
        <v>-6.7004273500060663E-2</v>
      </c>
      <c r="L7" s="22">
        <f t="shared" si="2"/>
        <v>4.1452990262769163E-4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223813.43419999999</v>
      </c>
      <c r="F8" s="25">
        <f>VLOOKUP(C8,RA!B12:I43,8,0)</f>
        <v>50931.741499999996</v>
      </c>
      <c r="G8" s="16">
        <f t="shared" si="0"/>
        <v>172881.69269999999</v>
      </c>
      <c r="H8" s="27">
        <f>RA!J12</f>
        <v>22.756337966061199</v>
      </c>
      <c r="I8" s="20">
        <f>VLOOKUP(B8,RMS!B:D,3,FALSE)</f>
        <v>223813.42207008501</v>
      </c>
      <c r="J8" s="21">
        <f>VLOOKUP(B8,RMS!B:E,4,FALSE)</f>
        <v>172881.69313760701</v>
      </c>
      <c r="K8" s="22">
        <f t="shared" si="1"/>
        <v>1.2129914975957945E-2</v>
      </c>
      <c r="L8" s="22">
        <f t="shared" si="2"/>
        <v>-4.3760702828876674E-4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434230.17129999999</v>
      </c>
      <c r="F9" s="25">
        <f>VLOOKUP(C9,RA!B13:I44,8,0)</f>
        <v>63394.780700000003</v>
      </c>
      <c r="G9" s="16">
        <f t="shared" si="0"/>
        <v>370835.39059999998</v>
      </c>
      <c r="H9" s="27">
        <f>RA!J13</f>
        <v>14.5993495823214</v>
      </c>
      <c r="I9" s="20">
        <f>VLOOKUP(B9,RMS!B:D,3,FALSE)</f>
        <v>434230.51446324802</v>
      </c>
      <c r="J9" s="21">
        <f>VLOOKUP(B9,RMS!B:E,4,FALSE)</f>
        <v>370835.38689914503</v>
      </c>
      <c r="K9" s="22">
        <f t="shared" si="1"/>
        <v>-0.34316324803512543</v>
      </c>
      <c r="L9" s="22">
        <f t="shared" si="2"/>
        <v>3.7008549552410841E-3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155273.16519999999</v>
      </c>
      <c r="F10" s="25">
        <f>VLOOKUP(C10,RA!B14:I45,8,0)</f>
        <v>27135.173999999999</v>
      </c>
      <c r="G10" s="16">
        <f t="shared" si="0"/>
        <v>128137.99119999999</v>
      </c>
      <c r="H10" s="27">
        <f>RA!J14</f>
        <v>17.4757653487958</v>
      </c>
      <c r="I10" s="20">
        <f>VLOOKUP(B10,RMS!B:D,3,FALSE)</f>
        <v>155273.211478632</v>
      </c>
      <c r="J10" s="21">
        <f>VLOOKUP(B10,RMS!B:E,4,FALSE)</f>
        <v>128137.98537094</v>
      </c>
      <c r="K10" s="22">
        <f t="shared" si="1"/>
        <v>-4.6278632013127208E-2</v>
      </c>
      <c r="L10" s="22">
        <f t="shared" si="2"/>
        <v>5.8290599845349789E-3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151733.70680000001</v>
      </c>
      <c r="F11" s="25">
        <f>VLOOKUP(C11,RA!B15:I46,8,0)</f>
        <v>6706.9308000000001</v>
      </c>
      <c r="G11" s="16">
        <f t="shared" si="0"/>
        <v>145026.77600000001</v>
      </c>
      <c r="H11" s="27">
        <f>RA!J15</f>
        <v>4.4201983471216399</v>
      </c>
      <c r="I11" s="20">
        <f>VLOOKUP(B11,RMS!B:D,3,FALSE)</f>
        <v>151733.80703504299</v>
      </c>
      <c r="J11" s="21">
        <f>VLOOKUP(B11,RMS!B:E,4,FALSE)</f>
        <v>145026.778705128</v>
      </c>
      <c r="K11" s="22">
        <f t="shared" si="1"/>
        <v>-0.1002350429771468</v>
      </c>
      <c r="L11" s="22">
        <f t="shared" si="2"/>
        <v>-2.7051279903389513E-3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1408772.166</v>
      </c>
      <c r="F12" s="25">
        <f>VLOOKUP(C12,RA!B16:I47,8,0)</f>
        <v>40285.380599999997</v>
      </c>
      <c r="G12" s="16">
        <f t="shared" si="0"/>
        <v>1368486.7853999999</v>
      </c>
      <c r="H12" s="27">
        <f>RA!J16</f>
        <v>2.85960935148118</v>
      </c>
      <c r="I12" s="20">
        <f>VLOOKUP(B12,RMS!B:D,3,FALSE)</f>
        <v>1408770.0883982901</v>
      </c>
      <c r="J12" s="21">
        <f>VLOOKUP(B12,RMS!B:E,4,FALSE)</f>
        <v>1368486.7850025599</v>
      </c>
      <c r="K12" s="22">
        <f t="shared" si="1"/>
        <v>2.0776017098687589</v>
      </c>
      <c r="L12" s="22">
        <f t="shared" si="2"/>
        <v>3.9744004607200623E-4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1073413.9193</v>
      </c>
      <c r="F13" s="25">
        <f>VLOOKUP(C13,RA!B17:I48,8,0)</f>
        <v>68773.828699999998</v>
      </c>
      <c r="G13" s="16">
        <f t="shared" si="0"/>
        <v>1004640.0906</v>
      </c>
      <c r="H13" s="27">
        <f>RA!J17</f>
        <v>6.40701852877491</v>
      </c>
      <c r="I13" s="20">
        <f>VLOOKUP(B13,RMS!B:D,3,FALSE)</f>
        <v>1073413.8590111099</v>
      </c>
      <c r="J13" s="21">
        <f>VLOOKUP(B13,RMS!B:E,4,FALSE)</f>
        <v>1004640.09464103</v>
      </c>
      <c r="K13" s="22">
        <f t="shared" si="1"/>
        <v>6.0288890032097697E-2</v>
      </c>
      <c r="L13" s="22">
        <f t="shared" si="2"/>
        <v>-4.0410299552604556E-3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2138132.8733000001</v>
      </c>
      <c r="F14" s="25">
        <f>VLOOKUP(C14,RA!B18:I49,8,0)</f>
        <v>312426.29590000003</v>
      </c>
      <c r="G14" s="16">
        <f t="shared" si="0"/>
        <v>1825706.5774000001</v>
      </c>
      <c r="H14" s="27">
        <f>RA!J18</f>
        <v>14.6121085270908</v>
      </c>
      <c r="I14" s="20">
        <f>VLOOKUP(B14,RMS!B:D,3,FALSE)</f>
        <v>2138132.6456324798</v>
      </c>
      <c r="J14" s="21">
        <f>VLOOKUP(B14,RMS!B:E,4,FALSE)</f>
        <v>1825706.5548666699</v>
      </c>
      <c r="K14" s="22">
        <f t="shared" si="1"/>
        <v>0.227667520288378</v>
      </c>
      <c r="L14" s="22">
        <f t="shared" si="2"/>
        <v>2.2533330135047436E-2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638014.89450000005</v>
      </c>
      <c r="F15" s="25">
        <f>VLOOKUP(C15,RA!B19:I50,8,0)</f>
        <v>72645.794999999998</v>
      </c>
      <c r="G15" s="16">
        <f t="shared" si="0"/>
        <v>565369.09950000001</v>
      </c>
      <c r="H15" s="27">
        <f>RA!J19</f>
        <v>11.386222426191299</v>
      </c>
      <c r="I15" s="20">
        <f>VLOOKUP(B15,RMS!B:D,3,FALSE)</f>
        <v>638014.92412820505</v>
      </c>
      <c r="J15" s="21">
        <f>VLOOKUP(B15,RMS!B:E,4,FALSE)</f>
        <v>565369.09801025596</v>
      </c>
      <c r="K15" s="22">
        <f t="shared" si="1"/>
        <v>-2.9628204996697605E-2</v>
      </c>
      <c r="L15" s="22">
        <f t="shared" si="2"/>
        <v>1.4897440560162067E-3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1344058.7537</v>
      </c>
      <c r="F16" s="25">
        <f>VLOOKUP(C16,RA!B20:I51,8,0)</f>
        <v>97932.409799999994</v>
      </c>
      <c r="G16" s="16">
        <f t="shared" si="0"/>
        <v>1246126.3439</v>
      </c>
      <c r="H16" s="27">
        <f>RA!J20</f>
        <v>7.2863191084769303</v>
      </c>
      <c r="I16" s="20">
        <f>VLOOKUP(B16,RMS!B:D,3,FALSE)</f>
        <v>1344058.7311</v>
      </c>
      <c r="J16" s="21">
        <f>VLOOKUP(B16,RMS!B:E,4,FALSE)</f>
        <v>1246126.3439</v>
      </c>
      <c r="K16" s="22">
        <f t="shared" si="1"/>
        <v>2.2600000025704503E-2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468717.87800000003</v>
      </c>
      <c r="F17" s="25">
        <f>VLOOKUP(C17,RA!B21:I52,8,0)</f>
        <v>58792.472199999997</v>
      </c>
      <c r="G17" s="16">
        <f t="shared" si="0"/>
        <v>409925.40580000001</v>
      </c>
      <c r="H17" s="27">
        <f>RA!J21</f>
        <v>12.5432536200379</v>
      </c>
      <c r="I17" s="20">
        <f>VLOOKUP(B17,RMS!B:D,3,FALSE)</f>
        <v>468718.25628246</v>
      </c>
      <c r="J17" s="21">
        <f>VLOOKUP(B17,RMS!B:E,4,FALSE)</f>
        <v>409925.40551184502</v>
      </c>
      <c r="K17" s="22">
        <f t="shared" si="1"/>
        <v>-0.37828245997661725</v>
      </c>
      <c r="L17" s="22">
        <f t="shared" si="2"/>
        <v>2.8815498808398843E-4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1711802.3785000001</v>
      </c>
      <c r="F18" s="25">
        <f>VLOOKUP(C18,RA!B22:I53,8,0)</f>
        <v>204021.73379999999</v>
      </c>
      <c r="G18" s="16">
        <f t="shared" si="0"/>
        <v>1507780.6447000001</v>
      </c>
      <c r="H18" s="27">
        <f>RA!J22</f>
        <v>11.918533141587201</v>
      </c>
      <c r="I18" s="20">
        <f>VLOOKUP(B18,RMS!B:D,3,FALSE)</f>
        <v>1711804.50906667</v>
      </c>
      <c r="J18" s="21">
        <f>VLOOKUP(B18,RMS!B:E,4,FALSE)</f>
        <v>1507780.6416</v>
      </c>
      <c r="K18" s="22">
        <f t="shared" si="1"/>
        <v>-2.1305666698608547</v>
      </c>
      <c r="L18" s="22">
        <f t="shared" si="2"/>
        <v>3.1000000890344381E-3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5379127.4896999998</v>
      </c>
      <c r="F19" s="25">
        <f>VLOOKUP(C19,RA!B23:I54,8,0)</f>
        <v>529686.51980000001</v>
      </c>
      <c r="G19" s="16">
        <f t="shared" si="0"/>
        <v>4849440.9698999999</v>
      </c>
      <c r="H19" s="27">
        <f>RA!J23</f>
        <v>9.8470713106214394</v>
      </c>
      <c r="I19" s="20">
        <f>VLOOKUP(B19,RMS!B:D,3,FALSE)</f>
        <v>5379131.2685333304</v>
      </c>
      <c r="J19" s="21">
        <f>VLOOKUP(B19,RMS!B:E,4,FALSE)</f>
        <v>4849441.0346794901</v>
      </c>
      <c r="K19" s="22">
        <f t="shared" si="1"/>
        <v>-3.7788333306089044</v>
      </c>
      <c r="L19" s="22">
        <f t="shared" si="2"/>
        <v>-6.4779490232467651E-2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319601.47590000002</v>
      </c>
      <c r="F20" s="25">
        <f>VLOOKUP(C20,RA!B24:I55,8,0)</f>
        <v>54743.223899999997</v>
      </c>
      <c r="G20" s="16">
        <f t="shared" si="0"/>
        <v>264858.25200000004</v>
      </c>
      <c r="H20" s="27">
        <f>RA!J24</f>
        <v>17.128589204991201</v>
      </c>
      <c r="I20" s="20">
        <f>VLOOKUP(B20,RMS!B:D,3,FALSE)</f>
        <v>319601.479010279</v>
      </c>
      <c r="J20" s="21">
        <f>VLOOKUP(B20,RMS!B:E,4,FALSE)</f>
        <v>264858.23834025097</v>
      </c>
      <c r="K20" s="22">
        <f t="shared" si="1"/>
        <v>-3.1102789798751473E-3</v>
      </c>
      <c r="L20" s="22">
        <f t="shared" si="2"/>
        <v>1.3659749063663185E-2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329936.86229999998</v>
      </c>
      <c r="F21" s="25">
        <f>VLOOKUP(C21,RA!B25:I56,8,0)</f>
        <v>28270.494299999998</v>
      </c>
      <c r="G21" s="16">
        <f t="shared" si="0"/>
        <v>301666.36799999996</v>
      </c>
      <c r="H21" s="27">
        <f>RA!J25</f>
        <v>8.5684558260406298</v>
      </c>
      <c r="I21" s="20">
        <f>VLOOKUP(B21,RMS!B:D,3,FALSE)</f>
        <v>329936.86532216897</v>
      </c>
      <c r="J21" s="21">
        <f>VLOOKUP(B21,RMS!B:E,4,FALSE)</f>
        <v>301666.358858725</v>
      </c>
      <c r="K21" s="22">
        <f t="shared" si="1"/>
        <v>-3.0221689958125353E-3</v>
      </c>
      <c r="L21" s="22">
        <f t="shared" si="2"/>
        <v>9.1412749607115984E-3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558354.82660000003</v>
      </c>
      <c r="F22" s="25">
        <f>VLOOKUP(C22,RA!B26:I57,8,0)</f>
        <v>113489.3174</v>
      </c>
      <c r="G22" s="16">
        <f t="shared" si="0"/>
        <v>444865.50920000003</v>
      </c>
      <c r="H22" s="27">
        <f>RA!J26</f>
        <v>20.325662462895199</v>
      </c>
      <c r="I22" s="20">
        <f>VLOOKUP(B22,RMS!B:D,3,FALSE)</f>
        <v>558354.72314066999</v>
      </c>
      <c r="J22" s="21">
        <f>VLOOKUP(B22,RMS!B:E,4,FALSE)</f>
        <v>444865.48818041198</v>
      </c>
      <c r="K22" s="22">
        <f t="shared" si="1"/>
        <v>0.10345933004282415</v>
      </c>
      <c r="L22" s="22">
        <f t="shared" si="2"/>
        <v>2.1019588049966842E-2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318737.63219999999</v>
      </c>
      <c r="F23" s="25">
        <f>VLOOKUP(C23,RA!B27:I58,8,0)</f>
        <v>94363.318199999994</v>
      </c>
      <c r="G23" s="16">
        <f t="shared" si="0"/>
        <v>224374.31400000001</v>
      </c>
      <c r="H23" s="27">
        <f>RA!J27</f>
        <v>29.605326973373899</v>
      </c>
      <c r="I23" s="20">
        <f>VLOOKUP(B23,RMS!B:D,3,FALSE)</f>
        <v>318737.547537887</v>
      </c>
      <c r="J23" s="21">
        <f>VLOOKUP(B23,RMS!B:E,4,FALSE)</f>
        <v>224374.32304434601</v>
      </c>
      <c r="K23" s="22">
        <f t="shared" si="1"/>
        <v>8.4662112989462912E-2</v>
      </c>
      <c r="L23" s="22">
        <f t="shared" si="2"/>
        <v>-9.0443459921516478E-3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1098705.7054000001</v>
      </c>
      <c r="F24" s="25">
        <f>VLOOKUP(C24,RA!B28:I59,8,0)</f>
        <v>62489.279300000002</v>
      </c>
      <c r="G24" s="16">
        <f t="shared" si="0"/>
        <v>1036216.4261</v>
      </c>
      <c r="H24" s="27">
        <f>RA!J28</f>
        <v>5.6875357061379699</v>
      </c>
      <c r="I24" s="20">
        <f>VLOOKUP(B24,RMS!B:D,3,FALSE)</f>
        <v>1098705.7036433599</v>
      </c>
      <c r="J24" s="21">
        <f>VLOOKUP(B24,RMS!B:E,4,FALSE)</f>
        <v>1036216.43182301</v>
      </c>
      <c r="K24" s="22">
        <f t="shared" si="1"/>
        <v>1.756640151143074E-3</v>
      </c>
      <c r="L24" s="22">
        <f t="shared" si="2"/>
        <v>-5.7230099337175488E-3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828728.50829999999</v>
      </c>
      <c r="F25" s="25">
        <f>VLOOKUP(C25,RA!B29:I60,8,0)</f>
        <v>123474.1786</v>
      </c>
      <c r="G25" s="16">
        <f t="shared" si="0"/>
        <v>705254.3297</v>
      </c>
      <c r="H25" s="27">
        <f>RA!J29</f>
        <v>14.8992314567876</v>
      </c>
      <c r="I25" s="20">
        <f>VLOOKUP(B25,RMS!B:D,3,FALSE)</f>
        <v>828728.50544424797</v>
      </c>
      <c r="J25" s="21">
        <f>VLOOKUP(B25,RMS!B:E,4,FALSE)</f>
        <v>705254.27179051703</v>
      </c>
      <c r="K25" s="22">
        <f t="shared" si="1"/>
        <v>2.8557520126923919E-3</v>
      </c>
      <c r="L25" s="22">
        <f t="shared" si="2"/>
        <v>5.7909482973627746E-2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1361399.9064</v>
      </c>
      <c r="F26" s="25">
        <f>VLOOKUP(C26,RA!B30:I61,8,0)</f>
        <v>127284.6266</v>
      </c>
      <c r="G26" s="16">
        <f t="shared" si="0"/>
        <v>1234115.2797999999</v>
      </c>
      <c r="H26" s="27">
        <f>RA!J30</f>
        <v>9.3495398377529995</v>
      </c>
      <c r="I26" s="20">
        <f>VLOOKUP(B26,RMS!B:D,3,FALSE)</f>
        <v>1361400.0016008799</v>
      </c>
      <c r="J26" s="21">
        <f>VLOOKUP(B26,RMS!B:E,4,FALSE)</f>
        <v>1234115.28510932</v>
      </c>
      <c r="K26" s="22">
        <f t="shared" si="1"/>
        <v>-9.5200879964977503E-2</v>
      </c>
      <c r="L26" s="22">
        <f t="shared" si="2"/>
        <v>-5.3093200549483299E-3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1477422.3559999999</v>
      </c>
      <c r="F27" s="25">
        <f>VLOOKUP(C27,RA!B31:I62,8,0)</f>
        <v>26615.653900000001</v>
      </c>
      <c r="G27" s="16">
        <f t="shared" si="0"/>
        <v>1450806.7020999999</v>
      </c>
      <c r="H27" s="27">
        <f>RA!J31</f>
        <v>1.80149256520388</v>
      </c>
      <c r="I27" s="20">
        <f>VLOOKUP(B27,RMS!B:D,3,FALSE)</f>
        <v>1477422.13884602</v>
      </c>
      <c r="J27" s="21">
        <f>VLOOKUP(B27,RMS!B:E,4,FALSE)</f>
        <v>1450806.6895858401</v>
      </c>
      <c r="K27" s="22">
        <f t="shared" si="1"/>
        <v>0.2171539799310267</v>
      </c>
      <c r="L27" s="22">
        <f t="shared" si="2"/>
        <v>1.2514159781858325E-2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132777.5484</v>
      </c>
      <c r="F28" s="25">
        <f>VLOOKUP(C28,RA!B32:I63,8,0)</f>
        <v>33853.104299999999</v>
      </c>
      <c r="G28" s="16">
        <f t="shared" si="0"/>
        <v>98924.444099999993</v>
      </c>
      <c r="H28" s="27">
        <f>RA!J32</f>
        <v>25.4961058612225</v>
      </c>
      <c r="I28" s="20">
        <f>VLOOKUP(B28,RMS!B:D,3,FALSE)</f>
        <v>132777.488828901</v>
      </c>
      <c r="J28" s="21">
        <f>VLOOKUP(B28,RMS!B:E,4,FALSE)</f>
        <v>98924.467936752699</v>
      </c>
      <c r="K28" s="22">
        <f t="shared" si="1"/>
        <v>5.9571099001914263E-2</v>
      </c>
      <c r="L28" s="22">
        <f t="shared" si="2"/>
        <v>-2.3836752705392428E-2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206736.98389999999</v>
      </c>
      <c r="F30" s="25">
        <f>VLOOKUP(C30,RA!B34:I66,8,0)</f>
        <v>23236.4159</v>
      </c>
      <c r="G30" s="16">
        <f t="shared" si="0"/>
        <v>183500.568</v>
      </c>
      <c r="H30" s="27">
        <f>RA!J34</f>
        <v>0</v>
      </c>
      <c r="I30" s="20">
        <f>VLOOKUP(B30,RMS!B:D,3,FALSE)</f>
        <v>206736.98449999999</v>
      </c>
      <c r="J30" s="21">
        <f>VLOOKUP(B30,RMS!B:E,4,FALSE)</f>
        <v>183500.55780000001</v>
      </c>
      <c r="K30" s="22">
        <f t="shared" si="1"/>
        <v>-5.9999999939464033E-4</v>
      </c>
      <c r="L30" s="22">
        <f t="shared" si="2"/>
        <v>1.0199999989708886E-2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53156.4</v>
      </c>
      <c r="F31" s="25">
        <f>VLOOKUP(C31,RA!B35:I67,8,0)</f>
        <v>2127.04</v>
      </c>
      <c r="G31" s="16">
        <f t="shared" si="0"/>
        <v>51029.36</v>
      </c>
      <c r="H31" s="27">
        <f>RA!J35</f>
        <v>11.2396028333467</v>
      </c>
      <c r="I31" s="20">
        <f>VLOOKUP(B31,RMS!B:D,3,FALSE)</f>
        <v>53156.4</v>
      </c>
      <c r="J31" s="21">
        <f>VLOOKUP(B31,RMS!B:E,4,FALSE)</f>
        <v>51029.36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636019.79</v>
      </c>
      <c r="F32" s="25">
        <f>VLOOKUP(C32,RA!B34:I67,8,0)</f>
        <v>-106017.25</v>
      </c>
      <c r="G32" s="16">
        <f t="shared" si="0"/>
        <v>742037.04</v>
      </c>
      <c r="H32" s="27">
        <f>RA!J35</f>
        <v>11.2396028333467</v>
      </c>
      <c r="I32" s="20">
        <f>VLOOKUP(B32,RMS!B:D,3,FALSE)</f>
        <v>636019.79</v>
      </c>
      <c r="J32" s="21">
        <f>VLOOKUP(B32,RMS!B:E,4,FALSE)</f>
        <v>742037.04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165477.79</v>
      </c>
      <c r="F33" s="25">
        <f>VLOOKUP(C33,RA!B34:I68,8,0)</f>
        <v>-17142.29</v>
      </c>
      <c r="G33" s="16">
        <f t="shared" si="0"/>
        <v>182620.08000000002</v>
      </c>
      <c r="H33" s="27">
        <f>RA!J34</f>
        <v>0</v>
      </c>
      <c r="I33" s="20">
        <f>VLOOKUP(B33,RMS!B:D,3,FALSE)</f>
        <v>165477.79</v>
      </c>
      <c r="J33" s="21">
        <f>VLOOKUP(B33,RMS!B:E,4,FALSE)</f>
        <v>182620.08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410235.34</v>
      </c>
      <c r="F34" s="25">
        <f>VLOOKUP(C34,RA!B35:I69,8,0)</f>
        <v>-73425.75</v>
      </c>
      <c r="G34" s="16">
        <f t="shared" si="0"/>
        <v>483661.09</v>
      </c>
      <c r="H34" s="27">
        <f>RA!J35</f>
        <v>11.2396028333467</v>
      </c>
      <c r="I34" s="20">
        <f>VLOOKUP(B34,RMS!B:D,3,FALSE)</f>
        <v>410235.34</v>
      </c>
      <c r="J34" s="21">
        <f>VLOOKUP(B34,RMS!B:E,4,FALSE)</f>
        <v>483661.09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0.04</v>
      </c>
      <c r="F35" s="25">
        <f>VLOOKUP(C35,RA!B36:I70,8,0)</f>
        <v>0.04</v>
      </c>
      <c r="G35" s="16">
        <f t="shared" si="0"/>
        <v>0</v>
      </c>
      <c r="H35" s="27">
        <f>RA!J36</f>
        <v>4.0014748929573898</v>
      </c>
      <c r="I35" s="20">
        <f>VLOOKUP(B35,RMS!B:D,3,FALSE)</f>
        <v>0.04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282402.56400000001</v>
      </c>
      <c r="F36" s="25">
        <f>VLOOKUP(C36,RA!B8:I70,8,0)</f>
        <v>22496.343799999999</v>
      </c>
      <c r="G36" s="16">
        <f t="shared" si="0"/>
        <v>259906.22020000001</v>
      </c>
      <c r="H36" s="27">
        <f>RA!J36</f>
        <v>4.0014748929573898</v>
      </c>
      <c r="I36" s="20">
        <f>VLOOKUP(B36,RMS!B:D,3,FALSE)</f>
        <v>282402.56410256401</v>
      </c>
      <c r="J36" s="21">
        <f>VLOOKUP(B36,RMS!B:E,4,FALSE)</f>
        <v>259906.22222222199</v>
      </c>
      <c r="K36" s="22">
        <f t="shared" si="1"/>
        <v>-1.0256399400532246E-4</v>
      </c>
      <c r="L36" s="22">
        <f t="shared" si="2"/>
        <v>-2.0222219754941761E-3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644240.5233</v>
      </c>
      <c r="F37" s="25">
        <f>VLOOKUP(C37,RA!B8:I71,8,0)</f>
        <v>-29634.992999999999</v>
      </c>
      <c r="G37" s="16">
        <f t="shared" si="0"/>
        <v>673875.51630000002</v>
      </c>
      <c r="H37" s="27">
        <f>RA!J37</f>
        <v>-16.668860256691101</v>
      </c>
      <c r="I37" s="20">
        <f>VLOOKUP(B37,RMS!B:D,3,FALSE)</f>
        <v>644240.50766495697</v>
      </c>
      <c r="J37" s="21">
        <f>VLOOKUP(B37,RMS!B:E,4,FALSE)</f>
        <v>673875.52789999999</v>
      </c>
      <c r="K37" s="22">
        <f t="shared" si="1"/>
        <v>1.5635043033398688E-2</v>
      </c>
      <c r="L37" s="22">
        <f t="shared" si="2"/>
        <v>-1.1599999968893826E-2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325459.01</v>
      </c>
      <c r="F38" s="25">
        <f>VLOOKUP(C38,RA!B9:I72,8,0)</f>
        <v>-52527.79</v>
      </c>
      <c r="G38" s="16">
        <f t="shared" si="0"/>
        <v>377986.8</v>
      </c>
      <c r="H38" s="27">
        <f>RA!J38</f>
        <v>-10.359269361767501</v>
      </c>
      <c r="I38" s="20">
        <f>VLOOKUP(B38,RMS!B:D,3,FALSE)</f>
        <v>325459.01</v>
      </c>
      <c r="J38" s="21">
        <f>VLOOKUP(B38,RMS!B:E,4,FALSE)</f>
        <v>377986.8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144894.9</v>
      </c>
      <c r="F39" s="25">
        <f>VLOOKUP(C39,RA!B10:I73,8,0)</f>
        <v>20081.41</v>
      </c>
      <c r="G39" s="16">
        <f t="shared" si="0"/>
        <v>124813.48999999999</v>
      </c>
      <c r="H39" s="27">
        <f>RA!J39</f>
        <v>-17.898445804303499</v>
      </c>
      <c r="I39" s="20">
        <f>VLOOKUP(B39,RMS!B:D,3,FALSE)</f>
        <v>144894.9</v>
      </c>
      <c r="J39" s="21">
        <f>VLOOKUP(B39,RMS!B:E,4,FALSE)</f>
        <v>124813.49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53411.764300000003</v>
      </c>
      <c r="F40" s="25">
        <f>VLOOKUP(C40,RA!B8:I74,8,0)</f>
        <v>6843.2317000000003</v>
      </c>
      <c r="G40" s="16">
        <f t="shared" si="0"/>
        <v>46568.532600000006</v>
      </c>
      <c r="H40" s="27">
        <f>RA!J40</f>
        <v>100</v>
      </c>
      <c r="I40" s="20">
        <f>VLOOKUP(B40,RMS!B:D,3,FALSE)</f>
        <v>53411.764616897402</v>
      </c>
      <c r="J40" s="21">
        <f>VLOOKUP(B40,RMS!B:E,4,FALSE)</f>
        <v>46568.532455941298</v>
      </c>
      <c r="K40" s="22">
        <f t="shared" si="1"/>
        <v>-3.168973998981528E-4</v>
      </c>
      <c r="L40" s="22">
        <f t="shared" si="2"/>
        <v>1.4405870751943439E-4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26247387.626800001</v>
      </c>
      <c r="E7" s="68">
        <v>26079736.372400001</v>
      </c>
      <c r="F7" s="69">
        <v>100.64284106252499</v>
      </c>
      <c r="G7" s="68">
        <v>25365515.805100001</v>
      </c>
      <c r="H7" s="69">
        <v>3.4766563726754498</v>
      </c>
      <c r="I7" s="68">
        <v>2278402.5808000001</v>
      </c>
      <c r="J7" s="69">
        <v>8.6804927530145104</v>
      </c>
      <c r="K7" s="68">
        <v>1855699.0737000001</v>
      </c>
      <c r="L7" s="69">
        <v>7.3158341740754</v>
      </c>
      <c r="M7" s="69">
        <v>0.22778666707915499</v>
      </c>
      <c r="N7" s="68">
        <v>596485204.49269998</v>
      </c>
      <c r="O7" s="68">
        <v>5348636093.5816002</v>
      </c>
      <c r="P7" s="68">
        <v>1263305</v>
      </c>
      <c r="Q7" s="68">
        <v>1231735</v>
      </c>
      <c r="R7" s="69">
        <v>2.56305130567858</v>
      </c>
      <c r="S7" s="68">
        <v>20.776762244113701</v>
      </c>
      <c r="T7" s="68">
        <v>21.238709871035599</v>
      </c>
      <c r="U7" s="70">
        <v>-2.22338601892982</v>
      </c>
      <c r="V7" s="58"/>
      <c r="W7" s="58"/>
    </row>
    <row r="8" spans="1:23" ht="14.25" thickBot="1" x14ac:dyDescent="0.2">
      <c r="A8" s="55">
        <v>42246</v>
      </c>
      <c r="B8" s="45" t="s">
        <v>6</v>
      </c>
      <c r="C8" s="46"/>
      <c r="D8" s="71">
        <v>1127314.304</v>
      </c>
      <c r="E8" s="71">
        <v>1029855.7189</v>
      </c>
      <c r="F8" s="72">
        <v>109.463324163903</v>
      </c>
      <c r="G8" s="71">
        <v>1069977.8448000001</v>
      </c>
      <c r="H8" s="72">
        <v>5.3586585440670502</v>
      </c>
      <c r="I8" s="71">
        <v>188422.43229999999</v>
      </c>
      <c r="J8" s="72">
        <v>16.714276722244101</v>
      </c>
      <c r="K8" s="71">
        <v>205366.45480000001</v>
      </c>
      <c r="L8" s="72">
        <v>19.193524033984701</v>
      </c>
      <c r="M8" s="72">
        <v>-8.2506281352040994E-2</v>
      </c>
      <c r="N8" s="71">
        <v>19812759.834899999</v>
      </c>
      <c r="O8" s="71">
        <v>190902460.80919999</v>
      </c>
      <c r="P8" s="71">
        <v>49399</v>
      </c>
      <c r="Q8" s="71">
        <v>43036</v>
      </c>
      <c r="R8" s="72">
        <v>14.7852960312297</v>
      </c>
      <c r="S8" s="71">
        <v>22.820589566590399</v>
      </c>
      <c r="T8" s="71">
        <v>23.175631666511801</v>
      </c>
      <c r="U8" s="73">
        <v>-1.5557972281361701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313059.50799999997</v>
      </c>
      <c r="E9" s="71">
        <v>459785.88520000002</v>
      </c>
      <c r="F9" s="72">
        <v>68.088107546803798</v>
      </c>
      <c r="G9" s="71">
        <v>315986.34879999998</v>
      </c>
      <c r="H9" s="72">
        <v>-0.92625545727371705</v>
      </c>
      <c r="I9" s="71">
        <v>51750.034</v>
      </c>
      <c r="J9" s="72">
        <v>16.530414402874499</v>
      </c>
      <c r="K9" s="71">
        <v>54608.756099999999</v>
      </c>
      <c r="L9" s="72">
        <v>17.2819985127155</v>
      </c>
      <c r="M9" s="72">
        <v>-5.2349152483258998E-2</v>
      </c>
      <c r="N9" s="71">
        <v>4460190.7352</v>
      </c>
      <c r="O9" s="71">
        <v>31745229.340300001</v>
      </c>
      <c r="P9" s="71">
        <v>15324</v>
      </c>
      <c r="Q9" s="71">
        <v>12967</v>
      </c>
      <c r="R9" s="72">
        <v>18.176910619264302</v>
      </c>
      <c r="S9" s="71">
        <v>20.429359697207001</v>
      </c>
      <c r="T9" s="71">
        <v>21.186172005861</v>
      </c>
      <c r="U9" s="73">
        <v>-3.7045326915336698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255532.24609999999</v>
      </c>
      <c r="E10" s="71">
        <v>269664.29470000003</v>
      </c>
      <c r="F10" s="72">
        <v>94.759392000441906</v>
      </c>
      <c r="G10" s="71">
        <v>216698.39859999999</v>
      </c>
      <c r="H10" s="72">
        <v>17.920689654787299</v>
      </c>
      <c r="I10" s="71">
        <v>36173.886899999998</v>
      </c>
      <c r="J10" s="72">
        <v>14.1562904299146</v>
      </c>
      <c r="K10" s="71">
        <v>39504.082000000002</v>
      </c>
      <c r="L10" s="72">
        <v>18.229983357154399</v>
      </c>
      <c r="M10" s="72">
        <v>-8.4300024994884995E-2</v>
      </c>
      <c r="N10" s="71">
        <v>5354424.4780999999</v>
      </c>
      <c r="O10" s="71">
        <v>50012989.848399997</v>
      </c>
      <c r="P10" s="71">
        <v>120754</v>
      </c>
      <c r="Q10" s="71">
        <v>116655</v>
      </c>
      <c r="R10" s="72">
        <v>3.5137799494235198</v>
      </c>
      <c r="S10" s="71">
        <v>2.1161389775908002</v>
      </c>
      <c r="T10" s="71">
        <v>2.3080036869401201</v>
      </c>
      <c r="U10" s="73">
        <v>-9.0667348118956497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76690.811199999996</v>
      </c>
      <c r="E11" s="71">
        <v>103207.6446</v>
      </c>
      <c r="F11" s="72">
        <v>74.307297194146003</v>
      </c>
      <c r="G11" s="71">
        <v>79910.154800000004</v>
      </c>
      <c r="H11" s="72">
        <v>-4.0287039964537898</v>
      </c>
      <c r="I11" s="71">
        <v>8703.5599000000002</v>
      </c>
      <c r="J11" s="72">
        <v>11.348895341975499</v>
      </c>
      <c r="K11" s="71">
        <v>12706.7114</v>
      </c>
      <c r="L11" s="72">
        <v>15.9012473843938</v>
      </c>
      <c r="M11" s="72">
        <v>-0.31504229331910399</v>
      </c>
      <c r="N11" s="71">
        <v>1441795.04</v>
      </c>
      <c r="O11" s="71">
        <v>15985804.3927</v>
      </c>
      <c r="P11" s="71">
        <v>4204</v>
      </c>
      <c r="Q11" s="71">
        <v>3869</v>
      </c>
      <c r="R11" s="72">
        <v>8.6585681054536003</v>
      </c>
      <c r="S11" s="71">
        <v>18.242343292102799</v>
      </c>
      <c r="T11" s="71">
        <v>17.972557120703001</v>
      </c>
      <c r="U11" s="73">
        <v>1.47890085763559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223813.43419999999</v>
      </c>
      <c r="E12" s="71">
        <v>433344.71860000002</v>
      </c>
      <c r="F12" s="72">
        <v>51.647897065198002</v>
      </c>
      <c r="G12" s="71">
        <v>425433.62949999998</v>
      </c>
      <c r="H12" s="72">
        <v>-47.391691986587503</v>
      </c>
      <c r="I12" s="71">
        <v>50931.741499999996</v>
      </c>
      <c r="J12" s="72">
        <v>22.756337966061199</v>
      </c>
      <c r="K12" s="71">
        <v>-11652.893400000001</v>
      </c>
      <c r="L12" s="72">
        <v>-2.7390625921357699</v>
      </c>
      <c r="M12" s="72">
        <v>-5.3707377860334704</v>
      </c>
      <c r="N12" s="71">
        <v>4050876.7292999998</v>
      </c>
      <c r="O12" s="71">
        <v>55441403.561899997</v>
      </c>
      <c r="P12" s="71">
        <v>2543</v>
      </c>
      <c r="Q12" s="71">
        <v>2083</v>
      </c>
      <c r="R12" s="72">
        <v>22.0835333653385</v>
      </c>
      <c r="S12" s="71">
        <v>88.011574596932803</v>
      </c>
      <c r="T12" s="71">
        <v>93.528608977436406</v>
      </c>
      <c r="U12" s="73">
        <v>-6.2685327535270599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434230.17129999999</v>
      </c>
      <c r="E13" s="71">
        <v>581148.67989999999</v>
      </c>
      <c r="F13" s="72">
        <v>74.719290659787703</v>
      </c>
      <c r="G13" s="71">
        <v>461547.53539999999</v>
      </c>
      <c r="H13" s="72">
        <v>-5.9186458608917496</v>
      </c>
      <c r="I13" s="71">
        <v>63394.780700000003</v>
      </c>
      <c r="J13" s="72">
        <v>14.5993495823214</v>
      </c>
      <c r="K13" s="71">
        <v>47760.973400000003</v>
      </c>
      <c r="L13" s="72">
        <v>10.3480074611617</v>
      </c>
      <c r="M13" s="72">
        <v>0.32733435244433301</v>
      </c>
      <c r="N13" s="71">
        <v>8790099.0888</v>
      </c>
      <c r="O13" s="71">
        <v>87006070.109699994</v>
      </c>
      <c r="P13" s="71">
        <v>21346</v>
      </c>
      <c r="Q13" s="71">
        <v>19262</v>
      </c>
      <c r="R13" s="72">
        <v>10.8192295711764</v>
      </c>
      <c r="S13" s="71">
        <v>20.342460943502299</v>
      </c>
      <c r="T13" s="71">
        <v>20.515761743328799</v>
      </c>
      <c r="U13" s="73">
        <v>-0.85191659115311502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155273.16519999999</v>
      </c>
      <c r="E14" s="71">
        <v>197070.56109999999</v>
      </c>
      <c r="F14" s="72">
        <v>78.790644494694206</v>
      </c>
      <c r="G14" s="71">
        <v>144110.96650000001</v>
      </c>
      <c r="H14" s="72">
        <v>7.7455581425165203</v>
      </c>
      <c r="I14" s="71">
        <v>27135.173999999999</v>
      </c>
      <c r="J14" s="72">
        <v>17.4757653487958</v>
      </c>
      <c r="K14" s="71">
        <v>14297.2251</v>
      </c>
      <c r="L14" s="72">
        <v>9.9209834249498297</v>
      </c>
      <c r="M14" s="72">
        <v>0.89793290727443298</v>
      </c>
      <c r="N14" s="71">
        <v>4186474.4748</v>
      </c>
      <c r="O14" s="71">
        <v>45564750.390299998</v>
      </c>
      <c r="P14" s="71">
        <v>3681</v>
      </c>
      <c r="Q14" s="71">
        <v>3830</v>
      </c>
      <c r="R14" s="72">
        <v>-3.8903394255874599</v>
      </c>
      <c r="S14" s="71">
        <v>42.182332301005196</v>
      </c>
      <c r="T14" s="71">
        <v>44.6778408877285</v>
      </c>
      <c r="U14" s="73">
        <v>-5.9160042856706196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151733.70680000001</v>
      </c>
      <c r="E15" s="71">
        <v>191368.20550000001</v>
      </c>
      <c r="F15" s="72">
        <v>79.288879991091306</v>
      </c>
      <c r="G15" s="71">
        <v>161972.86290000001</v>
      </c>
      <c r="H15" s="72">
        <v>-6.32152566588982</v>
      </c>
      <c r="I15" s="71">
        <v>6706.9308000000001</v>
      </c>
      <c r="J15" s="72">
        <v>4.4201983471216399</v>
      </c>
      <c r="K15" s="71">
        <v>9443.2713999999996</v>
      </c>
      <c r="L15" s="72">
        <v>5.8301565033336198</v>
      </c>
      <c r="M15" s="72">
        <v>-0.28976617149857598</v>
      </c>
      <c r="N15" s="71">
        <v>3334222.0529999998</v>
      </c>
      <c r="O15" s="71">
        <v>35221552.918200001</v>
      </c>
      <c r="P15" s="71">
        <v>8770</v>
      </c>
      <c r="Q15" s="71">
        <v>7871</v>
      </c>
      <c r="R15" s="72">
        <v>11.421674501334</v>
      </c>
      <c r="S15" s="71">
        <v>17.301448893956699</v>
      </c>
      <c r="T15" s="71">
        <v>17.7602505780714</v>
      </c>
      <c r="U15" s="73">
        <v>-2.6518107640972799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1408772.166</v>
      </c>
      <c r="E16" s="71">
        <v>1610666.6876999999</v>
      </c>
      <c r="F16" s="72">
        <v>87.465158170726099</v>
      </c>
      <c r="G16" s="71">
        <v>1308697.7257999999</v>
      </c>
      <c r="H16" s="72">
        <v>7.6468720184277101</v>
      </c>
      <c r="I16" s="71">
        <v>40285.380599999997</v>
      </c>
      <c r="J16" s="72">
        <v>2.85960935148118</v>
      </c>
      <c r="K16" s="71">
        <v>54077.711799999997</v>
      </c>
      <c r="L16" s="72">
        <v>4.1321774107112903</v>
      </c>
      <c r="M16" s="72">
        <v>-0.25504650143129798</v>
      </c>
      <c r="N16" s="71">
        <v>30695214.536499999</v>
      </c>
      <c r="O16" s="71">
        <v>266899833.85370001</v>
      </c>
      <c r="P16" s="71">
        <v>72987</v>
      </c>
      <c r="Q16" s="71">
        <v>65619</v>
      </c>
      <c r="R16" s="72">
        <v>11.2284551730444</v>
      </c>
      <c r="S16" s="71">
        <v>19.301686135887199</v>
      </c>
      <c r="T16" s="71">
        <v>19.045115951172701</v>
      </c>
      <c r="U16" s="73">
        <v>1.32926306493764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1073413.9193</v>
      </c>
      <c r="E17" s="71">
        <v>1106947.9785</v>
      </c>
      <c r="F17" s="72">
        <v>96.9705839975027</v>
      </c>
      <c r="G17" s="71">
        <v>1041651.5577</v>
      </c>
      <c r="H17" s="72">
        <v>3.04923094149951</v>
      </c>
      <c r="I17" s="71">
        <v>68773.828699999998</v>
      </c>
      <c r="J17" s="72">
        <v>6.40701852877491</v>
      </c>
      <c r="K17" s="71">
        <v>49252.195200000002</v>
      </c>
      <c r="L17" s="72">
        <v>4.7282793210380696</v>
      </c>
      <c r="M17" s="72">
        <v>0.39636067835611899</v>
      </c>
      <c r="N17" s="71">
        <v>24451469.4593</v>
      </c>
      <c r="O17" s="71">
        <v>251410709.3387</v>
      </c>
      <c r="P17" s="71">
        <v>18468</v>
      </c>
      <c r="Q17" s="71">
        <v>17929</v>
      </c>
      <c r="R17" s="72">
        <v>3.0063026381839602</v>
      </c>
      <c r="S17" s="71">
        <v>58.122910943253203</v>
      </c>
      <c r="T17" s="71">
        <v>55.905131278933602</v>
      </c>
      <c r="U17" s="73">
        <v>3.8156720445142498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2138132.8733000001</v>
      </c>
      <c r="E18" s="71">
        <v>2111193.8010999998</v>
      </c>
      <c r="F18" s="72">
        <v>101.27601133472299</v>
      </c>
      <c r="G18" s="71">
        <v>1985029.0159</v>
      </c>
      <c r="H18" s="72">
        <v>7.7129279307075498</v>
      </c>
      <c r="I18" s="71">
        <v>312426.29590000003</v>
      </c>
      <c r="J18" s="72">
        <v>14.6121085270908</v>
      </c>
      <c r="K18" s="71">
        <v>335413.21240000002</v>
      </c>
      <c r="L18" s="72">
        <v>16.8971440575102</v>
      </c>
      <c r="M18" s="72">
        <v>-6.8533127647300005E-2</v>
      </c>
      <c r="N18" s="71">
        <v>59208560.655900002</v>
      </c>
      <c r="O18" s="71">
        <v>583373350.12549996</v>
      </c>
      <c r="P18" s="71">
        <v>108512</v>
      </c>
      <c r="Q18" s="71">
        <v>105723</v>
      </c>
      <c r="R18" s="72">
        <v>2.6380257843610102</v>
      </c>
      <c r="S18" s="71">
        <v>19.704114506229701</v>
      </c>
      <c r="T18" s="71">
        <v>20.340342467580399</v>
      </c>
      <c r="U18" s="73">
        <v>-3.22890917604796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638014.89450000005</v>
      </c>
      <c r="E19" s="71">
        <v>822081.69949999999</v>
      </c>
      <c r="F19" s="72">
        <v>77.609670047155703</v>
      </c>
      <c r="G19" s="71">
        <v>1087724.2413999999</v>
      </c>
      <c r="H19" s="72">
        <v>-41.344058519941001</v>
      </c>
      <c r="I19" s="71">
        <v>72645.794999999998</v>
      </c>
      <c r="J19" s="72">
        <v>11.386222426191299</v>
      </c>
      <c r="K19" s="71">
        <v>-27367.779699999999</v>
      </c>
      <c r="L19" s="72">
        <v>-2.5160586349326199</v>
      </c>
      <c r="M19" s="72">
        <v>-3.6544277905014</v>
      </c>
      <c r="N19" s="71">
        <v>15652183.500800001</v>
      </c>
      <c r="O19" s="71">
        <v>172853208.50400001</v>
      </c>
      <c r="P19" s="71">
        <v>13774</v>
      </c>
      <c r="Q19" s="71">
        <v>13348</v>
      </c>
      <c r="R19" s="72">
        <v>3.1914893617021298</v>
      </c>
      <c r="S19" s="71">
        <v>46.320233374473602</v>
      </c>
      <c r="T19" s="71">
        <v>45.9024129532514</v>
      </c>
      <c r="U19" s="73">
        <v>0.90202572565719696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1344058.7537</v>
      </c>
      <c r="E20" s="71">
        <v>1458781.8507000001</v>
      </c>
      <c r="F20" s="72">
        <v>92.135692053959303</v>
      </c>
      <c r="G20" s="71">
        <v>1208303.6625000001</v>
      </c>
      <c r="H20" s="72">
        <v>11.2351799810919</v>
      </c>
      <c r="I20" s="71">
        <v>97932.409799999994</v>
      </c>
      <c r="J20" s="72">
        <v>7.2863191084769303</v>
      </c>
      <c r="K20" s="71">
        <v>85415.382299999997</v>
      </c>
      <c r="L20" s="72">
        <v>7.0690328061469403</v>
      </c>
      <c r="M20" s="72">
        <v>0.146543013248329</v>
      </c>
      <c r="N20" s="71">
        <v>31532357.055799998</v>
      </c>
      <c r="O20" s="71">
        <v>285018618.87989998</v>
      </c>
      <c r="P20" s="71">
        <v>53368</v>
      </c>
      <c r="Q20" s="71">
        <v>52707</v>
      </c>
      <c r="R20" s="72">
        <v>1.2541028705864501</v>
      </c>
      <c r="S20" s="71">
        <v>25.184731556363399</v>
      </c>
      <c r="T20" s="71">
        <v>24.292810706357798</v>
      </c>
      <c r="U20" s="73">
        <v>3.5415142226529599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468717.87800000003</v>
      </c>
      <c r="E21" s="71">
        <v>489690.00020000001</v>
      </c>
      <c r="F21" s="72">
        <v>95.717265577929993</v>
      </c>
      <c r="G21" s="71">
        <v>400472.60090000002</v>
      </c>
      <c r="H21" s="72">
        <v>17.041185076489501</v>
      </c>
      <c r="I21" s="71">
        <v>58792.472199999997</v>
      </c>
      <c r="J21" s="72">
        <v>12.5432536200379</v>
      </c>
      <c r="K21" s="71">
        <v>44384.330600000001</v>
      </c>
      <c r="L21" s="72">
        <v>11.0829880746531</v>
      </c>
      <c r="M21" s="72">
        <v>0.32462225756762902</v>
      </c>
      <c r="N21" s="71">
        <v>11511196.888699999</v>
      </c>
      <c r="O21" s="71">
        <v>106764104.3362</v>
      </c>
      <c r="P21" s="71">
        <v>42376</v>
      </c>
      <c r="Q21" s="71">
        <v>43470</v>
      </c>
      <c r="R21" s="72">
        <v>-2.5166781688520801</v>
      </c>
      <c r="S21" s="71">
        <v>11.060927836511199</v>
      </c>
      <c r="T21" s="71">
        <v>11.360716901311299</v>
      </c>
      <c r="U21" s="73">
        <v>-2.7103428322752201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1711802.3785000001</v>
      </c>
      <c r="E22" s="71">
        <v>1748177.165</v>
      </c>
      <c r="F22" s="72">
        <v>97.919273445034406</v>
      </c>
      <c r="G22" s="71">
        <v>1540802.1394</v>
      </c>
      <c r="H22" s="72">
        <v>11.098130949285199</v>
      </c>
      <c r="I22" s="71">
        <v>204021.73379999999</v>
      </c>
      <c r="J22" s="72">
        <v>11.918533141587201</v>
      </c>
      <c r="K22" s="71">
        <v>174304.05119999999</v>
      </c>
      <c r="L22" s="72">
        <v>11.3125525168258</v>
      </c>
      <c r="M22" s="72">
        <v>0.17049335569315799</v>
      </c>
      <c r="N22" s="71">
        <v>43755582.959299996</v>
      </c>
      <c r="O22" s="71">
        <v>356029148.38230002</v>
      </c>
      <c r="P22" s="71">
        <v>104625</v>
      </c>
      <c r="Q22" s="71">
        <v>100090</v>
      </c>
      <c r="R22" s="72">
        <v>4.53092217004696</v>
      </c>
      <c r="S22" s="71">
        <v>16.361313056152898</v>
      </c>
      <c r="T22" s="71">
        <v>16.554606286342299</v>
      </c>
      <c r="U22" s="73">
        <v>-1.18140414235686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5379127.4896999998</v>
      </c>
      <c r="E23" s="71">
        <v>4601657.1454999996</v>
      </c>
      <c r="F23" s="72">
        <v>116.895442655051</v>
      </c>
      <c r="G23" s="71">
        <v>4027504.0019999999</v>
      </c>
      <c r="H23" s="72">
        <v>33.559829786110797</v>
      </c>
      <c r="I23" s="71">
        <v>529686.51980000001</v>
      </c>
      <c r="J23" s="72">
        <v>9.8470713106214394</v>
      </c>
      <c r="K23" s="71">
        <v>383491.28159999999</v>
      </c>
      <c r="L23" s="72">
        <v>9.5218100692032497</v>
      </c>
      <c r="M23" s="72">
        <v>0.38122180402653499</v>
      </c>
      <c r="N23" s="71">
        <v>96414721.707699999</v>
      </c>
      <c r="O23" s="71">
        <v>763470915.61619997</v>
      </c>
      <c r="P23" s="71">
        <v>137480</v>
      </c>
      <c r="Q23" s="71">
        <v>128035</v>
      </c>
      <c r="R23" s="72">
        <v>7.3768891318780003</v>
      </c>
      <c r="S23" s="71">
        <v>39.126618342304297</v>
      </c>
      <c r="T23" s="71">
        <v>41.772006370133198</v>
      </c>
      <c r="U23" s="73">
        <v>-6.7610954892275599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319601.47590000002</v>
      </c>
      <c r="E24" s="71">
        <v>390327.2267</v>
      </c>
      <c r="F24" s="72">
        <v>81.880395226859505</v>
      </c>
      <c r="G24" s="71">
        <v>299855.00959999999</v>
      </c>
      <c r="H24" s="72">
        <v>6.5853381360349204</v>
      </c>
      <c r="I24" s="71">
        <v>54743.223899999997</v>
      </c>
      <c r="J24" s="72">
        <v>17.128589204991201</v>
      </c>
      <c r="K24" s="71">
        <v>57370.870300000002</v>
      </c>
      <c r="L24" s="72">
        <v>19.1328703750961</v>
      </c>
      <c r="M24" s="72">
        <v>-4.5801055243883997E-2</v>
      </c>
      <c r="N24" s="71">
        <v>8973531.7435999997</v>
      </c>
      <c r="O24" s="71">
        <v>71906776.295699999</v>
      </c>
      <c r="P24" s="71">
        <v>30172</v>
      </c>
      <c r="Q24" s="71">
        <v>30705</v>
      </c>
      <c r="R24" s="72">
        <v>-1.7358736362156</v>
      </c>
      <c r="S24" s="71">
        <v>10.592651329046801</v>
      </c>
      <c r="T24" s="71">
        <v>10.7169854127992</v>
      </c>
      <c r="U24" s="73">
        <v>-1.17377679950134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329936.86229999998</v>
      </c>
      <c r="E25" s="71">
        <v>398118.81650000002</v>
      </c>
      <c r="F25" s="72">
        <v>82.873968429974994</v>
      </c>
      <c r="G25" s="71">
        <v>322036.96340000001</v>
      </c>
      <c r="H25" s="72">
        <v>2.45310315207128</v>
      </c>
      <c r="I25" s="71">
        <v>28270.494299999998</v>
      </c>
      <c r="J25" s="72">
        <v>8.5684558260406298</v>
      </c>
      <c r="K25" s="71">
        <v>24966.776900000001</v>
      </c>
      <c r="L25" s="72">
        <v>7.75276745762533</v>
      </c>
      <c r="M25" s="72">
        <v>0.13232454526399001</v>
      </c>
      <c r="N25" s="71">
        <v>8908807.7960999999</v>
      </c>
      <c r="O25" s="71">
        <v>78771272.899800003</v>
      </c>
      <c r="P25" s="71">
        <v>23946</v>
      </c>
      <c r="Q25" s="71">
        <v>24998</v>
      </c>
      <c r="R25" s="72">
        <v>-4.2083366669333504</v>
      </c>
      <c r="S25" s="71">
        <v>13.7783705963418</v>
      </c>
      <c r="T25" s="71">
        <v>13.820117069365599</v>
      </c>
      <c r="U25" s="73">
        <v>-0.302985557921224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558354.82660000003</v>
      </c>
      <c r="E26" s="71">
        <v>764995.22530000005</v>
      </c>
      <c r="F26" s="72">
        <v>72.988014582840805</v>
      </c>
      <c r="G26" s="71">
        <v>626016.65700000001</v>
      </c>
      <c r="H26" s="72">
        <v>-10.808311511110499</v>
      </c>
      <c r="I26" s="71">
        <v>113489.3174</v>
      </c>
      <c r="J26" s="72">
        <v>20.325662462895199</v>
      </c>
      <c r="K26" s="71">
        <v>114718.91899999999</v>
      </c>
      <c r="L26" s="72">
        <v>18.325218301659302</v>
      </c>
      <c r="M26" s="72">
        <v>-1.0718385517562001E-2</v>
      </c>
      <c r="N26" s="71">
        <v>18038005.6996</v>
      </c>
      <c r="O26" s="71">
        <v>167468115.1611</v>
      </c>
      <c r="P26" s="71">
        <v>42298</v>
      </c>
      <c r="Q26" s="71">
        <v>43502</v>
      </c>
      <c r="R26" s="72">
        <v>-2.76768884189232</v>
      </c>
      <c r="S26" s="71">
        <v>13.2005018346021</v>
      </c>
      <c r="T26" s="71">
        <v>13.3274346903591</v>
      </c>
      <c r="U26" s="73">
        <v>-0.96157598663580901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318737.63219999999</v>
      </c>
      <c r="E27" s="71">
        <v>408926.50390000001</v>
      </c>
      <c r="F27" s="72">
        <v>77.944967900135197</v>
      </c>
      <c r="G27" s="71">
        <v>344764.71049999999</v>
      </c>
      <c r="H27" s="72">
        <v>-7.5492292300606501</v>
      </c>
      <c r="I27" s="71">
        <v>94363.318199999994</v>
      </c>
      <c r="J27" s="72">
        <v>29.605326973373899</v>
      </c>
      <c r="K27" s="71">
        <v>113622.796</v>
      </c>
      <c r="L27" s="72">
        <v>32.956620135285</v>
      </c>
      <c r="M27" s="72">
        <v>-0.16950364256130401</v>
      </c>
      <c r="N27" s="71">
        <v>8354205.9216</v>
      </c>
      <c r="O27" s="71">
        <v>64174124.483800001</v>
      </c>
      <c r="P27" s="71">
        <v>39773</v>
      </c>
      <c r="Q27" s="71">
        <v>40647</v>
      </c>
      <c r="R27" s="72">
        <v>-2.1502201884517902</v>
      </c>
      <c r="S27" s="71">
        <v>8.0139197998642295</v>
      </c>
      <c r="T27" s="71">
        <v>8.1716935296577908</v>
      </c>
      <c r="U27" s="73">
        <v>-1.9687460535383601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1098705.7054000001</v>
      </c>
      <c r="E28" s="71">
        <v>1279596.3618000001</v>
      </c>
      <c r="F28" s="72">
        <v>85.863459618973707</v>
      </c>
      <c r="G28" s="71">
        <v>1205669.0486000001</v>
      </c>
      <c r="H28" s="72">
        <v>-8.8717001837447693</v>
      </c>
      <c r="I28" s="71">
        <v>62489.279300000002</v>
      </c>
      <c r="J28" s="72">
        <v>5.6875357061379699</v>
      </c>
      <c r="K28" s="71">
        <v>15715.4328</v>
      </c>
      <c r="L28" s="72">
        <v>1.30346157747422</v>
      </c>
      <c r="M28" s="72">
        <v>2.9763002454504499</v>
      </c>
      <c r="N28" s="71">
        <v>29762762.5178</v>
      </c>
      <c r="O28" s="71">
        <v>227829709.7159</v>
      </c>
      <c r="P28" s="71">
        <v>50118</v>
      </c>
      <c r="Q28" s="71">
        <v>51787</v>
      </c>
      <c r="R28" s="72">
        <v>-3.22281653696874</v>
      </c>
      <c r="S28" s="71">
        <v>21.9223772975777</v>
      </c>
      <c r="T28" s="71">
        <v>22.183330221870399</v>
      </c>
      <c r="U28" s="73">
        <v>-1.19034957181156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828728.50829999999</v>
      </c>
      <c r="E29" s="71">
        <v>952048.68059999996</v>
      </c>
      <c r="F29" s="72">
        <v>87.046862748417297</v>
      </c>
      <c r="G29" s="71">
        <v>800110.67350000003</v>
      </c>
      <c r="H29" s="72">
        <v>3.5767345378376398</v>
      </c>
      <c r="I29" s="71">
        <v>123474.1786</v>
      </c>
      <c r="J29" s="72">
        <v>14.8992314567876</v>
      </c>
      <c r="K29" s="71">
        <v>83155.667700000005</v>
      </c>
      <c r="L29" s="72">
        <v>10.393020672533201</v>
      </c>
      <c r="M29" s="72">
        <v>0.48485583743319499</v>
      </c>
      <c r="N29" s="71">
        <v>21203004.060800001</v>
      </c>
      <c r="O29" s="71">
        <v>169044537.80160001</v>
      </c>
      <c r="P29" s="71">
        <v>116918</v>
      </c>
      <c r="Q29" s="71">
        <v>120441</v>
      </c>
      <c r="R29" s="72">
        <v>-2.9250836509162199</v>
      </c>
      <c r="S29" s="71">
        <v>7.0881173839785099</v>
      </c>
      <c r="T29" s="71">
        <v>7.2296295231690202</v>
      </c>
      <c r="U29" s="73">
        <v>-1.9964700289864099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1361399.9064</v>
      </c>
      <c r="E30" s="71">
        <v>1629538.233</v>
      </c>
      <c r="F30" s="72">
        <v>83.545134371818094</v>
      </c>
      <c r="G30" s="71">
        <v>1225828.7448</v>
      </c>
      <c r="H30" s="72">
        <v>11.059551521784501</v>
      </c>
      <c r="I30" s="71">
        <v>127284.6266</v>
      </c>
      <c r="J30" s="72">
        <v>9.3495398377529995</v>
      </c>
      <c r="K30" s="71">
        <v>113861.4161</v>
      </c>
      <c r="L30" s="72">
        <v>9.2885255451059798</v>
      </c>
      <c r="M30" s="72">
        <v>0.117890774239194</v>
      </c>
      <c r="N30" s="71">
        <v>38705543.010899998</v>
      </c>
      <c r="O30" s="71">
        <v>312579923.46920002</v>
      </c>
      <c r="P30" s="71">
        <v>93194</v>
      </c>
      <c r="Q30" s="71">
        <v>94699</v>
      </c>
      <c r="R30" s="72">
        <v>-1.58924592656734</v>
      </c>
      <c r="S30" s="71">
        <v>14.6082355773977</v>
      </c>
      <c r="T30" s="71">
        <v>15.288860635276</v>
      </c>
      <c r="U30" s="73">
        <v>-4.6591873075443804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1477422.3559999999</v>
      </c>
      <c r="E31" s="71">
        <v>1268304.6521999999</v>
      </c>
      <c r="F31" s="72">
        <v>116.48797104365001</v>
      </c>
      <c r="G31" s="71">
        <v>1114039.1942</v>
      </c>
      <c r="H31" s="72">
        <v>32.618525783641601</v>
      </c>
      <c r="I31" s="71">
        <v>26615.653900000001</v>
      </c>
      <c r="J31" s="72">
        <v>1.80149256520388</v>
      </c>
      <c r="K31" s="71">
        <v>27783.229299999999</v>
      </c>
      <c r="L31" s="72">
        <v>2.4939184765354101</v>
      </c>
      <c r="M31" s="72">
        <v>-4.2024466896653997E-2</v>
      </c>
      <c r="N31" s="71">
        <v>31168261.949700002</v>
      </c>
      <c r="O31" s="71">
        <v>293187043.73619998</v>
      </c>
      <c r="P31" s="71">
        <v>42684</v>
      </c>
      <c r="Q31" s="71">
        <v>42774</v>
      </c>
      <c r="R31" s="72">
        <v>-0.210408191892275</v>
      </c>
      <c r="S31" s="71">
        <v>34.613024927373303</v>
      </c>
      <c r="T31" s="71">
        <v>33.533758594005697</v>
      </c>
      <c r="U31" s="73">
        <v>3.11809307517079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132777.5484</v>
      </c>
      <c r="E32" s="71">
        <v>171344.291</v>
      </c>
      <c r="F32" s="72">
        <v>77.491667580567395</v>
      </c>
      <c r="G32" s="71">
        <v>132094.27669999999</v>
      </c>
      <c r="H32" s="72">
        <v>0.51726063919619303</v>
      </c>
      <c r="I32" s="71">
        <v>33853.104299999999</v>
      </c>
      <c r="J32" s="72">
        <v>25.4961058612225</v>
      </c>
      <c r="K32" s="71">
        <v>35866.804300000003</v>
      </c>
      <c r="L32" s="72">
        <v>27.1524287017047</v>
      </c>
      <c r="M32" s="72">
        <v>-5.6143836600464E-2</v>
      </c>
      <c r="N32" s="71">
        <v>3683705.0098000001</v>
      </c>
      <c r="O32" s="71">
        <v>32106511.606699999</v>
      </c>
      <c r="P32" s="71">
        <v>27000</v>
      </c>
      <c r="Q32" s="71">
        <v>27458</v>
      </c>
      <c r="R32" s="72">
        <v>-1.66800203947848</v>
      </c>
      <c r="S32" s="71">
        <v>4.9176869777777803</v>
      </c>
      <c r="T32" s="71">
        <v>4.9108002185155497</v>
      </c>
      <c r="U32" s="73">
        <v>0.14004061855395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12.743399999999999</v>
      </c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206736.98389999999</v>
      </c>
      <c r="E35" s="71">
        <v>226692.09779999999</v>
      </c>
      <c r="F35" s="72">
        <v>91.197260913079802</v>
      </c>
      <c r="G35" s="71">
        <v>178304.7548</v>
      </c>
      <c r="H35" s="72">
        <v>15.9458614168151</v>
      </c>
      <c r="I35" s="71">
        <v>23236.4159</v>
      </c>
      <c r="J35" s="72">
        <v>11.2396028333467</v>
      </c>
      <c r="K35" s="71">
        <v>21447.747200000002</v>
      </c>
      <c r="L35" s="72">
        <v>12.0287017718946</v>
      </c>
      <c r="M35" s="72">
        <v>8.3396576960773003E-2</v>
      </c>
      <c r="N35" s="71">
        <v>5744989.1489000004</v>
      </c>
      <c r="O35" s="71">
        <v>46110261.776699997</v>
      </c>
      <c r="P35" s="71">
        <v>15153</v>
      </c>
      <c r="Q35" s="71">
        <v>13928</v>
      </c>
      <c r="R35" s="72">
        <v>8.7952326249282091</v>
      </c>
      <c r="S35" s="71">
        <v>13.6433038936184</v>
      </c>
      <c r="T35" s="71">
        <v>14.335730786904101</v>
      </c>
      <c r="U35" s="73">
        <v>-5.0752141760144598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53156.4</v>
      </c>
      <c r="E36" s="74"/>
      <c r="F36" s="74"/>
      <c r="G36" s="71">
        <v>3835.9</v>
      </c>
      <c r="H36" s="72">
        <v>1285.7608383951599</v>
      </c>
      <c r="I36" s="71">
        <v>2127.04</v>
      </c>
      <c r="J36" s="72">
        <v>4.0014748929573898</v>
      </c>
      <c r="K36" s="71">
        <v>306.87</v>
      </c>
      <c r="L36" s="72">
        <v>7.9999478609974197</v>
      </c>
      <c r="M36" s="72">
        <v>5.9314041776648097</v>
      </c>
      <c r="N36" s="71">
        <v>2349986.09</v>
      </c>
      <c r="O36" s="71">
        <v>16043705.73</v>
      </c>
      <c r="P36" s="71">
        <v>62</v>
      </c>
      <c r="Q36" s="71">
        <v>78</v>
      </c>
      <c r="R36" s="72">
        <v>-20.5128205128205</v>
      </c>
      <c r="S36" s="71">
        <v>857.361290322581</v>
      </c>
      <c r="T36" s="71">
        <v>1413.4017948717999</v>
      </c>
      <c r="U36" s="73">
        <v>-64.854864667380198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636019.79</v>
      </c>
      <c r="E37" s="71">
        <v>275306.06599999999</v>
      </c>
      <c r="F37" s="72">
        <v>231.02280281757399</v>
      </c>
      <c r="G37" s="71">
        <v>815952.29</v>
      </c>
      <c r="H37" s="72">
        <v>-22.0518408006429</v>
      </c>
      <c r="I37" s="71">
        <v>-106017.25</v>
      </c>
      <c r="J37" s="72">
        <v>-16.668860256691101</v>
      </c>
      <c r="K37" s="71">
        <v>-142582.88</v>
      </c>
      <c r="L37" s="72">
        <v>-17.4744138532904</v>
      </c>
      <c r="M37" s="72">
        <v>-0.25645175633989198</v>
      </c>
      <c r="N37" s="71">
        <v>12242466.09</v>
      </c>
      <c r="O37" s="71">
        <v>116843679.59</v>
      </c>
      <c r="P37" s="71">
        <v>256</v>
      </c>
      <c r="Q37" s="71">
        <v>314</v>
      </c>
      <c r="R37" s="72">
        <v>-18.471337579617799</v>
      </c>
      <c r="S37" s="71">
        <v>2484.4523046875001</v>
      </c>
      <c r="T37" s="71">
        <v>2684.5614331210199</v>
      </c>
      <c r="U37" s="73">
        <v>-8.0544564311404301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165477.79</v>
      </c>
      <c r="E38" s="71">
        <v>220500.1378</v>
      </c>
      <c r="F38" s="72">
        <v>75.046569880193502</v>
      </c>
      <c r="G38" s="71">
        <v>469458.19</v>
      </c>
      <c r="H38" s="72">
        <v>-64.751325352317295</v>
      </c>
      <c r="I38" s="71">
        <v>-17142.29</v>
      </c>
      <c r="J38" s="72">
        <v>-10.359269361767501</v>
      </c>
      <c r="K38" s="71">
        <v>-19753.95</v>
      </c>
      <c r="L38" s="72">
        <v>-4.2078188049078502</v>
      </c>
      <c r="M38" s="72">
        <v>-0.13220950746559501</v>
      </c>
      <c r="N38" s="71">
        <v>8847414.3599999994</v>
      </c>
      <c r="O38" s="71">
        <v>119144157.44</v>
      </c>
      <c r="P38" s="71">
        <v>65</v>
      </c>
      <c r="Q38" s="71">
        <v>115</v>
      </c>
      <c r="R38" s="72">
        <v>-43.478260869565197</v>
      </c>
      <c r="S38" s="71">
        <v>2545.8121538461501</v>
      </c>
      <c r="T38" s="71">
        <v>2974.51539130435</v>
      </c>
      <c r="U38" s="73">
        <v>-16.8395471288217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410235.34</v>
      </c>
      <c r="E39" s="71">
        <v>159381.55009999999</v>
      </c>
      <c r="F39" s="72">
        <v>257.39198780700002</v>
      </c>
      <c r="G39" s="71">
        <v>614518.27</v>
      </c>
      <c r="H39" s="72">
        <v>-33.242775678581502</v>
      </c>
      <c r="I39" s="71">
        <v>-73425.75</v>
      </c>
      <c r="J39" s="72">
        <v>-17.898445804303499</v>
      </c>
      <c r="K39" s="71">
        <v>-100450.65</v>
      </c>
      <c r="L39" s="72">
        <v>-16.346243049860799</v>
      </c>
      <c r="M39" s="72">
        <v>-0.269036586622386</v>
      </c>
      <c r="N39" s="71">
        <v>9326344.2599999998</v>
      </c>
      <c r="O39" s="71">
        <v>81001549.579999998</v>
      </c>
      <c r="P39" s="71">
        <v>216</v>
      </c>
      <c r="Q39" s="71">
        <v>225</v>
      </c>
      <c r="R39" s="72">
        <v>-4</v>
      </c>
      <c r="S39" s="71">
        <v>1899.23768518519</v>
      </c>
      <c r="T39" s="71">
        <v>1871.2250222222201</v>
      </c>
      <c r="U39" s="73">
        <v>1.4749424562008699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0.04</v>
      </c>
      <c r="E40" s="74"/>
      <c r="F40" s="74"/>
      <c r="G40" s="71">
        <v>0.31</v>
      </c>
      <c r="H40" s="72">
        <v>-87.096774193548399</v>
      </c>
      <c r="I40" s="71">
        <v>0.04</v>
      </c>
      <c r="J40" s="72">
        <v>100</v>
      </c>
      <c r="K40" s="71">
        <v>0.24</v>
      </c>
      <c r="L40" s="72">
        <v>77.419354838709694</v>
      </c>
      <c r="M40" s="72">
        <v>-0.83333333333333304</v>
      </c>
      <c r="N40" s="71">
        <v>220.24</v>
      </c>
      <c r="O40" s="71">
        <v>4096.66</v>
      </c>
      <c r="P40" s="71">
        <v>1</v>
      </c>
      <c r="Q40" s="71">
        <v>8</v>
      </c>
      <c r="R40" s="72">
        <v>-87.5</v>
      </c>
      <c r="S40" s="71">
        <v>0.04</v>
      </c>
      <c r="T40" s="71">
        <v>0.30625000000000002</v>
      </c>
      <c r="U40" s="73">
        <v>-665.625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282402.56400000001</v>
      </c>
      <c r="E41" s="71">
        <v>140221.59839999999</v>
      </c>
      <c r="F41" s="72">
        <v>201.397336232333</v>
      </c>
      <c r="G41" s="71">
        <v>415734.18859999999</v>
      </c>
      <c r="H41" s="72">
        <v>-32.071363928234803</v>
      </c>
      <c r="I41" s="71">
        <v>22496.343799999999</v>
      </c>
      <c r="J41" s="72">
        <v>7.9660550815678901</v>
      </c>
      <c r="K41" s="71">
        <v>23947.081699999999</v>
      </c>
      <c r="L41" s="72">
        <v>5.7601906113718204</v>
      </c>
      <c r="M41" s="72">
        <v>-6.0580989290232E-2</v>
      </c>
      <c r="N41" s="71">
        <v>4705533.1803000001</v>
      </c>
      <c r="O41" s="71">
        <v>49551328.860600002</v>
      </c>
      <c r="P41" s="71">
        <v>365</v>
      </c>
      <c r="Q41" s="71">
        <v>348</v>
      </c>
      <c r="R41" s="72">
        <v>4.8850574712643802</v>
      </c>
      <c r="S41" s="71">
        <v>773.70565479452102</v>
      </c>
      <c r="T41" s="71">
        <v>728.14250086206903</v>
      </c>
      <c r="U41" s="73">
        <v>5.8889519095672398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644240.5233</v>
      </c>
      <c r="E42" s="71">
        <v>437225.44079999998</v>
      </c>
      <c r="F42" s="72">
        <v>147.34744669048101</v>
      </c>
      <c r="G42" s="71">
        <v>657308.9057</v>
      </c>
      <c r="H42" s="72">
        <v>-1.98816451240423</v>
      </c>
      <c r="I42" s="71">
        <v>-29634.992999999999</v>
      </c>
      <c r="J42" s="72">
        <v>-4.5999889681264303</v>
      </c>
      <c r="K42" s="71">
        <v>37207.693800000001</v>
      </c>
      <c r="L42" s="72">
        <v>5.6606100232851304</v>
      </c>
      <c r="M42" s="72">
        <v>-1.79647486778662</v>
      </c>
      <c r="N42" s="71">
        <v>11243299.199999999</v>
      </c>
      <c r="O42" s="71">
        <v>125479847.9162</v>
      </c>
      <c r="P42" s="71">
        <v>3111</v>
      </c>
      <c r="Q42" s="71">
        <v>2827</v>
      </c>
      <c r="R42" s="72">
        <v>10.045985143261399</v>
      </c>
      <c r="S42" s="71">
        <v>207.084706943105</v>
      </c>
      <c r="T42" s="71">
        <v>210.74112532720201</v>
      </c>
      <c r="U42" s="73">
        <v>-1.76566316174252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325459.01</v>
      </c>
      <c r="E43" s="71">
        <v>118461.9967</v>
      </c>
      <c r="F43" s="72">
        <v>274.73706257392502</v>
      </c>
      <c r="G43" s="71">
        <v>376213.69</v>
      </c>
      <c r="H43" s="72">
        <v>-13.4909178876505</v>
      </c>
      <c r="I43" s="71">
        <v>-52527.79</v>
      </c>
      <c r="J43" s="72">
        <v>-16.1396023419355</v>
      </c>
      <c r="K43" s="71">
        <v>-52842.93</v>
      </c>
      <c r="L43" s="72">
        <v>-14.045988065984499</v>
      </c>
      <c r="M43" s="72">
        <v>-5.9637117018300004E-3</v>
      </c>
      <c r="N43" s="71">
        <v>5272210.5199999996</v>
      </c>
      <c r="O43" s="71">
        <v>52204054.350000001</v>
      </c>
      <c r="P43" s="71">
        <v>218</v>
      </c>
      <c r="Q43" s="71">
        <v>222</v>
      </c>
      <c r="R43" s="72">
        <v>-1.80180180180181</v>
      </c>
      <c r="S43" s="71">
        <v>1492.93123853211</v>
      </c>
      <c r="T43" s="71">
        <v>1373.9835585585599</v>
      </c>
      <c r="U43" s="73">
        <v>7.9673917259916101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144894.9</v>
      </c>
      <c r="E44" s="71">
        <v>24105.4571</v>
      </c>
      <c r="F44" s="72">
        <v>601.08754378277297</v>
      </c>
      <c r="G44" s="71">
        <v>132082.10999999999</v>
      </c>
      <c r="H44" s="72">
        <v>9.7006248613078707</v>
      </c>
      <c r="I44" s="71">
        <v>20081.41</v>
      </c>
      <c r="J44" s="72">
        <v>13.8592938743876</v>
      </c>
      <c r="K44" s="71">
        <v>16777.28</v>
      </c>
      <c r="L44" s="72">
        <v>12.702159285614099</v>
      </c>
      <c r="M44" s="72">
        <v>0.196940743672395</v>
      </c>
      <c r="N44" s="71">
        <v>2459789.85</v>
      </c>
      <c r="O44" s="71">
        <v>20777610.940000001</v>
      </c>
      <c r="P44" s="71">
        <v>119</v>
      </c>
      <c r="Q44" s="71">
        <v>139</v>
      </c>
      <c r="R44" s="72">
        <v>-14.3884892086331</v>
      </c>
      <c r="S44" s="71">
        <v>1217.60420168067</v>
      </c>
      <c r="T44" s="71">
        <v>1042.1881294964001</v>
      </c>
      <c r="U44" s="73">
        <v>14.4066579223479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53411.764300000003</v>
      </c>
      <c r="E45" s="77"/>
      <c r="F45" s="77"/>
      <c r="G45" s="76">
        <v>155869.23079999999</v>
      </c>
      <c r="H45" s="78">
        <v>-65.732964725710303</v>
      </c>
      <c r="I45" s="76">
        <v>6843.2317000000003</v>
      </c>
      <c r="J45" s="78">
        <v>12.812218037890201</v>
      </c>
      <c r="K45" s="76">
        <v>13575.6924</v>
      </c>
      <c r="L45" s="78">
        <v>8.7096679250437408</v>
      </c>
      <c r="M45" s="78">
        <v>-0.49592024492246201</v>
      </c>
      <c r="N45" s="76">
        <v>842981.90209999995</v>
      </c>
      <c r="O45" s="76">
        <v>6707448.4221000001</v>
      </c>
      <c r="P45" s="76">
        <v>25</v>
      </c>
      <c r="Q45" s="76">
        <v>26</v>
      </c>
      <c r="R45" s="78">
        <v>-3.84615384615384</v>
      </c>
      <c r="S45" s="76">
        <v>2136.4705720000002</v>
      </c>
      <c r="T45" s="76">
        <v>612.42573846153903</v>
      </c>
      <c r="U45" s="79">
        <v>71.334698147129998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8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144742</v>
      </c>
      <c r="D2" s="32">
        <v>1127316.0924666701</v>
      </c>
      <c r="E2" s="32">
        <v>938891.895652137</v>
      </c>
      <c r="F2" s="32">
        <v>188424.19681453001</v>
      </c>
      <c r="G2" s="32">
        <v>938891.895652137</v>
      </c>
      <c r="H2" s="32">
        <v>0.16714406728838699</v>
      </c>
    </row>
    <row r="3" spans="1:8" ht="14.25" x14ac:dyDescent="0.2">
      <c r="A3" s="32">
        <v>2</v>
      </c>
      <c r="B3" s="33">
        <v>13</v>
      </c>
      <c r="C3" s="32">
        <v>40764</v>
      </c>
      <c r="D3" s="32">
        <v>313059.87862665497</v>
      </c>
      <c r="E3" s="32">
        <v>261309.474675395</v>
      </c>
      <c r="F3" s="32">
        <v>51750.403951259403</v>
      </c>
      <c r="G3" s="32">
        <v>261309.474675395</v>
      </c>
      <c r="H3" s="32">
        <v>0.16530513005460901</v>
      </c>
    </row>
    <row r="4" spans="1:8" ht="14.25" x14ac:dyDescent="0.2">
      <c r="A4" s="32">
        <v>3</v>
      </c>
      <c r="B4" s="33">
        <v>14</v>
      </c>
      <c r="C4" s="32">
        <v>165801</v>
      </c>
      <c r="D4" s="32">
        <v>255534.92611111101</v>
      </c>
      <c r="E4" s="32">
        <v>219358.359304274</v>
      </c>
      <c r="F4" s="32">
        <v>36176.566806837604</v>
      </c>
      <c r="G4" s="32">
        <v>219358.359304274</v>
      </c>
      <c r="H4" s="32">
        <v>0.141571907047678</v>
      </c>
    </row>
    <row r="5" spans="1:8" ht="14.25" x14ac:dyDescent="0.2">
      <c r="A5" s="32">
        <v>4</v>
      </c>
      <c r="B5" s="33">
        <v>15</v>
      </c>
      <c r="C5" s="32">
        <v>5775</v>
      </c>
      <c r="D5" s="32">
        <v>76690.878204273497</v>
      </c>
      <c r="E5" s="32">
        <v>67987.250885470101</v>
      </c>
      <c r="F5" s="32">
        <v>8703.6273188034193</v>
      </c>
      <c r="G5" s="32">
        <v>67987.250885470101</v>
      </c>
      <c r="H5" s="32">
        <v>0.11348973336334001</v>
      </c>
    </row>
    <row r="6" spans="1:8" ht="14.25" x14ac:dyDescent="0.2">
      <c r="A6" s="32">
        <v>5</v>
      </c>
      <c r="B6" s="33">
        <v>16</v>
      </c>
      <c r="C6" s="32">
        <v>3605</v>
      </c>
      <c r="D6" s="32">
        <v>223813.42207008501</v>
      </c>
      <c r="E6" s="32">
        <v>172881.69313760701</v>
      </c>
      <c r="F6" s="32">
        <v>50931.728932478603</v>
      </c>
      <c r="G6" s="32">
        <v>172881.69313760701</v>
      </c>
      <c r="H6" s="32">
        <v>0.22756333584198399</v>
      </c>
    </row>
    <row r="7" spans="1:8" ht="14.25" x14ac:dyDescent="0.2">
      <c r="A7" s="32">
        <v>6</v>
      </c>
      <c r="B7" s="33">
        <v>17</v>
      </c>
      <c r="C7" s="32">
        <v>40911.43</v>
      </c>
      <c r="D7" s="32">
        <v>434230.51446324802</v>
      </c>
      <c r="E7" s="32">
        <v>370835.38689914503</v>
      </c>
      <c r="F7" s="32">
        <v>63395.1275641026</v>
      </c>
      <c r="G7" s="32">
        <v>370835.38689914503</v>
      </c>
      <c r="H7" s="32">
        <v>0.14599417924939101</v>
      </c>
    </row>
    <row r="8" spans="1:8" ht="14.25" x14ac:dyDescent="0.2">
      <c r="A8" s="32">
        <v>7</v>
      </c>
      <c r="B8" s="33">
        <v>18</v>
      </c>
      <c r="C8" s="32">
        <v>73663</v>
      </c>
      <c r="D8" s="32">
        <v>155273.211478632</v>
      </c>
      <c r="E8" s="32">
        <v>128137.98537094</v>
      </c>
      <c r="F8" s="32">
        <v>27135.226107692299</v>
      </c>
      <c r="G8" s="32">
        <v>128137.98537094</v>
      </c>
      <c r="H8" s="32">
        <v>0.17475793698919201</v>
      </c>
    </row>
    <row r="9" spans="1:8" ht="14.25" x14ac:dyDescent="0.2">
      <c r="A9" s="32">
        <v>8</v>
      </c>
      <c r="B9" s="33">
        <v>19</v>
      </c>
      <c r="C9" s="32">
        <v>25396</v>
      </c>
      <c r="D9" s="32">
        <v>151733.80703504299</v>
      </c>
      <c r="E9" s="32">
        <v>145026.778705128</v>
      </c>
      <c r="F9" s="32">
        <v>6707.0283299145303</v>
      </c>
      <c r="G9" s="32">
        <v>145026.778705128</v>
      </c>
      <c r="H9" s="32">
        <v>4.4202597041314302E-2</v>
      </c>
    </row>
    <row r="10" spans="1:8" ht="14.25" x14ac:dyDescent="0.2">
      <c r="A10" s="32">
        <v>9</v>
      </c>
      <c r="B10" s="33">
        <v>21</v>
      </c>
      <c r="C10" s="32">
        <v>386131</v>
      </c>
      <c r="D10" s="32">
        <v>1408770.0883982901</v>
      </c>
      <c r="E10" s="32">
        <v>1368486.7850025599</v>
      </c>
      <c r="F10" s="32">
        <v>40283.3033957265</v>
      </c>
      <c r="G10" s="32">
        <v>1368486.7850025599</v>
      </c>
      <c r="H10" s="35">
        <v>2.8594661206589701E-2</v>
      </c>
    </row>
    <row r="11" spans="1:8" ht="14.25" x14ac:dyDescent="0.2">
      <c r="A11" s="32">
        <v>10</v>
      </c>
      <c r="B11" s="33">
        <v>22</v>
      </c>
      <c r="C11" s="32">
        <v>69958.61</v>
      </c>
      <c r="D11" s="32">
        <v>1073413.8590111099</v>
      </c>
      <c r="E11" s="32">
        <v>1004640.09464103</v>
      </c>
      <c r="F11" s="32">
        <v>68773.764370085497</v>
      </c>
      <c r="G11" s="32">
        <v>1004640.09464103</v>
      </c>
      <c r="H11" s="32">
        <v>6.4070128956080094E-2</v>
      </c>
    </row>
    <row r="12" spans="1:8" ht="14.25" x14ac:dyDescent="0.2">
      <c r="A12" s="32">
        <v>11</v>
      </c>
      <c r="B12" s="33">
        <v>23</v>
      </c>
      <c r="C12" s="32">
        <v>276381.05099999998</v>
      </c>
      <c r="D12" s="32">
        <v>2138132.6456324798</v>
      </c>
      <c r="E12" s="32">
        <v>1825706.5548666699</v>
      </c>
      <c r="F12" s="32">
        <v>312426.09076581203</v>
      </c>
      <c r="G12" s="32">
        <v>1825706.5548666699</v>
      </c>
      <c r="H12" s="32">
        <v>0.146121004889008</v>
      </c>
    </row>
    <row r="13" spans="1:8" ht="14.25" x14ac:dyDescent="0.2">
      <c r="A13" s="32">
        <v>12</v>
      </c>
      <c r="B13" s="33">
        <v>24</v>
      </c>
      <c r="C13" s="32">
        <v>25038</v>
      </c>
      <c r="D13" s="32">
        <v>638014.92412820505</v>
      </c>
      <c r="E13" s="32">
        <v>565369.09801025596</v>
      </c>
      <c r="F13" s="32">
        <v>72645.826117948702</v>
      </c>
      <c r="G13" s="32">
        <v>565369.09801025596</v>
      </c>
      <c r="H13" s="32">
        <v>0.113862267747441</v>
      </c>
    </row>
    <row r="14" spans="1:8" ht="14.25" x14ac:dyDescent="0.2">
      <c r="A14" s="32">
        <v>13</v>
      </c>
      <c r="B14" s="33">
        <v>25</v>
      </c>
      <c r="C14" s="32">
        <v>113183</v>
      </c>
      <c r="D14" s="32">
        <v>1344058.7311</v>
      </c>
      <c r="E14" s="32">
        <v>1246126.3439</v>
      </c>
      <c r="F14" s="32">
        <v>97932.387199999997</v>
      </c>
      <c r="G14" s="32">
        <v>1246126.3439</v>
      </c>
      <c r="H14" s="32">
        <v>7.2863175495203603E-2</v>
      </c>
    </row>
    <row r="15" spans="1:8" ht="14.25" x14ac:dyDescent="0.2">
      <c r="A15" s="32">
        <v>14</v>
      </c>
      <c r="B15" s="33">
        <v>26</v>
      </c>
      <c r="C15" s="32">
        <v>89861</v>
      </c>
      <c r="D15" s="32">
        <v>468718.25628246</v>
      </c>
      <c r="E15" s="32">
        <v>409925.40551184502</v>
      </c>
      <c r="F15" s="32">
        <v>58792.850770614903</v>
      </c>
      <c r="G15" s="32">
        <v>409925.40551184502</v>
      </c>
      <c r="H15" s="32">
        <v>0.12543324264115099</v>
      </c>
    </row>
    <row r="16" spans="1:8" ht="14.25" x14ac:dyDescent="0.2">
      <c r="A16" s="32">
        <v>15</v>
      </c>
      <c r="B16" s="33">
        <v>27</v>
      </c>
      <c r="C16" s="32">
        <v>240752.66699999999</v>
      </c>
      <c r="D16" s="32">
        <v>1711804.50906667</v>
      </c>
      <c r="E16" s="32">
        <v>1507780.6416</v>
      </c>
      <c r="F16" s="32">
        <v>204023.867466667</v>
      </c>
      <c r="G16" s="32">
        <v>1507780.6416</v>
      </c>
      <c r="H16" s="32">
        <v>0.119186429516947</v>
      </c>
    </row>
    <row r="17" spans="1:8" ht="14.25" x14ac:dyDescent="0.2">
      <c r="A17" s="32">
        <v>16</v>
      </c>
      <c r="B17" s="33">
        <v>29</v>
      </c>
      <c r="C17" s="32">
        <v>406677</v>
      </c>
      <c r="D17" s="32">
        <v>5379131.2685333304</v>
      </c>
      <c r="E17" s="32">
        <v>4849441.0346794901</v>
      </c>
      <c r="F17" s="32">
        <v>529690.23385384597</v>
      </c>
      <c r="G17" s="32">
        <v>4849441.0346794901</v>
      </c>
      <c r="H17" s="32">
        <v>9.84713343867272E-2</v>
      </c>
    </row>
    <row r="18" spans="1:8" ht="14.25" x14ac:dyDescent="0.2">
      <c r="A18" s="32">
        <v>17</v>
      </c>
      <c r="B18" s="33">
        <v>31</v>
      </c>
      <c r="C18" s="32">
        <v>34925.659</v>
      </c>
      <c r="D18" s="32">
        <v>319601.479010279</v>
      </c>
      <c r="E18" s="32">
        <v>264858.23834025097</v>
      </c>
      <c r="F18" s="32">
        <v>54743.240670027903</v>
      </c>
      <c r="G18" s="32">
        <v>264858.23834025097</v>
      </c>
      <c r="H18" s="32">
        <v>0.17128594285468601</v>
      </c>
    </row>
    <row r="19" spans="1:8" ht="14.25" x14ac:dyDescent="0.2">
      <c r="A19" s="32">
        <v>18</v>
      </c>
      <c r="B19" s="33">
        <v>32</v>
      </c>
      <c r="C19" s="32">
        <v>23131.038</v>
      </c>
      <c r="D19" s="32">
        <v>329936.86532216897</v>
      </c>
      <c r="E19" s="32">
        <v>301666.358858725</v>
      </c>
      <c r="F19" s="32">
        <v>28270.506463444301</v>
      </c>
      <c r="G19" s="32">
        <v>301666.358858725</v>
      </c>
      <c r="H19" s="32">
        <v>8.56845943415247E-2</v>
      </c>
    </row>
    <row r="20" spans="1:8" ht="14.25" x14ac:dyDescent="0.2">
      <c r="A20" s="32">
        <v>19</v>
      </c>
      <c r="B20" s="33">
        <v>33</v>
      </c>
      <c r="C20" s="32">
        <v>45215.993000000002</v>
      </c>
      <c r="D20" s="32">
        <v>558354.72314066999</v>
      </c>
      <c r="E20" s="32">
        <v>444865.48818041198</v>
      </c>
      <c r="F20" s="32">
        <v>113489.234960259</v>
      </c>
      <c r="G20" s="32">
        <v>444865.48818041198</v>
      </c>
      <c r="H20" s="32">
        <v>0.20325651464340999</v>
      </c>
    </row>
    <row r="21" spans="1:8" ht="14.25" x14ac:dyDescent="0.2">
      <c r="A21" s="32">
        <v>20</v>
      </c>
      <c r="B21" s="33">
        <v>34</v>
      </c>
      <c r="C21" s="32">
        <v>58837.71</v>
      </c>
      <c r="D21" s="32">
        <v>318737.547537887</v>
      </c>
      <c r="E21" s="32">
        <v>224374.32304434601</v>
      </c>
      <c r="F21" s="32">
        <v>94363.2244935403</v>
      </c>
      <c r="G21" s="32">
        <v>224374.32304434601</v>
      </c>
      <c r="H21" s="32">
        <v>0.29605305437798701</v>
      </c>
    </row>
    <row r="22" spans="1:8" ht="14.25" x14ac:dyDescent="0.2">
      <c r="A22" s="32">
        <v>21</v>
      </c>
      <c r="B22" s="33">
        <v>35</v>
      </c>
      <c r="C22" s="32">
        <v>37476.400000000001</v>
      </c>
      <c r="D22" s="32">
        <v>1098705.7036433599</v>
      </c>
      <c r="E22" s="32">
        <v>1036216.43182301</v>
      </c>
      <c r="F22" s="32">
        <v>62489.271820353999</v>
      </c>
      <c r="G22" s="32">
        <v>1036216.43182301</v>
      </c>
      <c r="H22" s="32">
        <v>5.6875350344625E-2</v>
      </c>
    </row>
    <row r="23" spans="1:8" ht="14.25" x14ac:dyDescent="0.2">
      <c r="A23" s="32">
        <v>22</v>
      </c>
      <c r="B23" s="33">
        <v>36</v>
      </c>
      <c r="C23" s="32">
        <v>188679.467</v>
      </c>
      <c r="D23" s="32">
        <v>828728.50544424797</v>
      </c>
      <c r="E23" s="32">
        <v>705254.27179051703</v>
      </c>
      <c r="F23" s="32">
        <v>123474.233653731</v>
      </c>
      <c r="G23" s="32">
        <v>705254.27179051703</v>
      </c>
      <c r="H23" s="32">
        <v>0.14899238151285901</v>
      </c>
    </row>
    <row r="24" spans="1:8" ht="14.25" x14ac:dyDescent="0.2">
      <c r="A24" s="32">
        <v>23</v>
      </c>
      <c r="B24" s="33">
        <v>37</v>
      </c>
      <c r="C24" s="32">
        <v>173118.60800000001</v>
      </c>
      <c r="D24" s="32">
        <v>1361400.0016008799</v>
      </c>
      <c r="E24" s="32">
        <v>1234115.28510932</v>
      </c>
      <c r="F24" s="32">
        <v>127284.716491568</v>
      </c>
      <c r="G24" s="32">
        <v>1234115.28510932</v>
      </c>
      <c r="H24" s="32">
        <v>9.3495457868291998E-2</v>
      </c>
    </row>
    <row r="25" spans="1:8" ht="14.25" x14ac:dyDescent="0.2">
      <c r="A25" s="32">
        <v>24</v>
      </c>
      <c r="B25" s="33">
        <v>38</v>
      </c>
      <c r="C25" s="32">
        <v>317064.28499999997</v>
      </c>
      <c r="D25" s="32">
        <v>1477422.13884602</v>
      </c>
      <c r="E25" s="32">
        <v>1450806.6895858401</v>
      </c>
      <c r="F25" s="32">
        <v>26615.449260177</v>
      </c>
      <c r="G25" s="32">
        <v>1450806.6895858401</v>
      </c>
      <c r="H25" s="32">
        <v>1.8014789788493201E-2</v>
      </c>
    </row>
    <row r="26" spans="1:8" ht="14.25" x14ac:dyDescent="0.2">
      <c r="A26" s="32">
        <v>25</v>
      </c>
      <c r="B26" s="33">
        <v>39</v>
      </c>
      <c r="C26" s="32">
        <v>75994.134000000005</v>
      </c>
      <c r="D26" s="32">
        <v>132777.488828901</v>
      </c>
      <c r="E26" s="32">
        <v>98924.467936752699</v>
      </c>
      <c r="F26" s="32">
        <v>33853.020892148299</v>
      </c>
      <c r="G26" s="32">
        <v>98924.467936752699</v>
      </c>
      <c r="H26" s="32">
        <v>0.25496054482376801</v>
      </c>
    </row>
    <row r="27" spans="1:8" ht="14.25" x14ac:dyDescent="0.2">
      <c r="A27" s="32">
        <v>26</v>
      </c>
      <c r="B27" s="33">
        <v>42</v>
      </c>
      <c r="C27" s="32">
        <v>11430.682000000001</v>
      </c>
      <c r="D27" s="32">
        <v>206736.98449999999</v>
      </c>
      <c r="E27" s="32">
        <v>183500.55780000001</v>
      </c>
      <c r="F27" s="32">
        <v>23236.4267</v>
      </c>
      <c r="G27" s="32">
        <v>183500.55780000001</v>
      </c>
      <c r="H27" s="32">
        <v>0.112396080247557</v>
      </c>
    </row>
    <row r="28" spans="1:8" ht="14.25" x14ac:dyDescent="0.2">
      <c r="A28" s="32">
        <v>27</v>
      </c>
      <c r="B28" s="33">
        <v>75</v>
      </c>
      <c r="C28" s="32">
        <v>867</v>
      </c>
      <c r="D28" s="32">
        <v>282402.56410256401</v>
      </c>
      <c r="E28" s="32">
        <v>259906.22222222199</v>
      </c>
      <c r="F28" s="32">
        <v>22496.341880341901</v>
      </c>
      <c r="G28" s="32">
        <v>259906.22222222199</v>
      </c>
      <c r="H28" s="32">
        <v>7.9660543989152899E-2</v>
      </c>
    </row>
    <row r="29" spans="1:8" ht="14.25" x14ac:dyDescent="0.2">
      <c r="A29" s="32">
        <v>28</v>
      </c>
      <c r="B29" s="33">
        <v>76</v>
      </c>
      <c r="C29" s="32">
        <v>3329</v>
      </c>
      <c r="D29" s="32">
        <v>644240.50766495697</v>
      </c>
      <c r="E29" s="32">
        <v>673875.52789999999</v>
      </c>
      <c r="F29" s="32">
        <v>-29635.020235042699</v>
      </c>
      <c r="G29" s="32">
        <v>673875.52789999999</v>
      </c>
      <c r="H29" s="32">
        <v>-4.5999933072284699E-2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53411.764616897402</v>
      </c>
      <c r="E30" s="32">
        <v>46568.532455941298</v>
      </c>
      <c r="F30" s="32">
        <v>6843.2321609560504</v>
      </c>
      <c r="G30" s="32">
        <v>46568.532455941298</v>
      </c>
      <c r="H30" s="32">
        <v>0.12812218824897501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60</v>
      </c>
      <c r="D32" s="37">
        <v>53156.4</v>
      </c>
      <c r="E32" s="37">
        <v>51029.36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226</v>
      </c>
      <c r="D33" s="37">
        <v>636019.79</v>
      </c>
      <c r="E33" s="37">
        <v>742037.04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55</v>
      </c>
      <c r="D34" s="37">
        <v>165477.79</v>
      </c>
      <c r="E34" s="37">
        <v>182620.08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206</v>
      </c>
      <c r="D35" s="37">
        <v>410235.34</v>
      </c>
      <c r="E35" s="37">
        <v>483661.09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1</v>
      </c>
      <c r="D36" s="37">
        <v>0.04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214</v>
      </c>
      <c r="D37" s="37">
        <v>325459.01</v>
      </c>
      <c r="E37" s="37">
        <v>377986.8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114</v>
      </c>
      <c r="D38" s="37">
        <v>144894.9</v>
      </c>
      <c r="E38" s="37">
        <v>124813.49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2015-08-31T00:56:19Z</dcterms:modified>
</cp:coreProperties>
</file>