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<sst xmlns="http://schemas.openxmlformats.org/spreadsheetml/2006/main" count="117" uniqueCount="75">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</sst>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15874099.613800004</v>
      </c>
      <c r="F3" s="25">
        <f>RA!I7</f>
        <v>2103253.0205000001</v>
      </c>
      <c r="G3" s="16">
        <f>SUM(G4:G40)</f>
        <v>13770846.593299996</v>
      </c>
      <c r="H3" s="27">
        <f>RA!J7</f>
        <v>13.2495894045641</v>
      </c>
      <c r="I3" s="20">
        <f>SUM(I4:I40)</f>
        <v>15874103.491851216</v>
      </c>
      <c r="J3" s="21">
        <f>SUM(J4:J40)</f>
        <v>13770846.632889749</v>
      </c>
      <c r="K3" s="22">
        <f>E3-I3</f>
        <v>-3.8780512120574713</v>
      </c>
      <c r="L3" s="22">
        <f>G3-J3</f>
        <v>-3.9589753374457359E-2</v>
      </c>
    </row>
    <row r="4" spans="1:13" x14ac:dyDescent="0.15">
      <c r="A4" s="44">
        <f>RA!A8</f>
        <v>42255</v>
      </c>
      <c r="B4" s="12">
        <v>12</v>
      </c>
      <c r="C4" s="41" t="s">
        <v>6</v>
      </c>
      <c r="D4" s="41"/>
      <c r="E4" s="15">
        <f>VLOOKUP(C4,RA!B8:D36,3,0)</f>
        <v>622679.87719999999</v>
      </c>
      <c r="F4" s="25">
        <f>VLOOKUP(C4,RA!B8:I39,8,0)</f>
        <v>160088.41930000001</v>
      </c>
      <c r="G4" s="16">
        <f t="shared" ref="G4:G40" si="0">E4-F4</f>
        <v>462591.45789999998</v>
      </c>
      <c r="H4" s="27">
        <f>RA!J8</f>
        <v>25.709586123108501</v>
      </c>
      <c r="I4" s="20">
        <f>VLOOKUP(B4,RMS!B:D,3,FALSE)</f>
        <v>622680.78096153797</v>
      </c>
      <c r="J4" s="21">
        <f>VLOOKUP(B4,RMS!B:E,4,FALSE)</f>
        <v>462591.469638462</v>
      </c>
      <c r="K4" s="22">
        <f t="shared" ref="K4:K40" si="1">E4-I4</f>
        <v>-0.90376153797842562</v>
      </c>
      <c r="L4" s="22">
        <f t="shared" ref="L4:L40" si="2">G4-J4</f>
        <v>-1.1738462024368346E-2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97123.476299999995</v>
      </c>
      <c r="F5" s="25">
        <f>VLOOKUP(C5,RA!B9:I40,8,0)</f>
        <v>20553.542600000001</v>
      </c>
      <c r="G5" s="16">
        <f t="shared" si="0"/>
        <v>76569.933699999994</v>
      </c>
      <c r="H5" s="27">
        <f>RA!J9</f>
        <v>21.162280617420599</v>
      </c>
      <c r="I5" s="20">
        <f>VLOOKUP(B5,RMS!B:D,3,FALSE)</f>
        <v>97123.565767060005</v>
      </c>
      <c r="J5" s="21">
        <f>VLOOKUP(B5,RMS!B:E,4,FALSE)</f>
        <v>76569.934082898399</v>
      </c>
      <c r="K5" s="22">
        <f t="shared" si="1"/>
        <v>-8.9467060010065325E-2</v>
      </c>
      <c r="L5" s="22">
        <f t="shared" si="2"/>
        <v>-3.828984044957906E-4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106782.586</v>
      </c>
      <c r="F6" s="25">
        <f>VLOOKUP(C6,RA!B10:I41,8,0)</f>
        <v>25684.944</v>
      </c>
      <c r="G6" s="16">
        <f t="shared" si="0"/>
        <v>81097.641999999993</v>
      </c>
      <c r="H6" s="27">
        <f>RA!J10</f>
        <v>24.053495014627199</v>
      </c>
      <c r="I6" s="20">
        <f>VLOOKUP(B6,RMS!B:D,3,FALSE)</f>
        <v>106784.62936324799</v>
      </c>
      <c r="J6" s="21">
        <f>VLOOKUP(B6,RMS!B:E,4,FALSE)</f>
        <v>81097.641911965795</v>
      </c>
      <c r="K6" s="22">
        <f>E6-I6</f>
        <v>-2.0433632479980588</v>
      </c>
      <c r="L6" s="22">
        <f t="shared" si="2"/>
        <v>8.8034197688102722E-5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53406.576200000003</v>
      </c>
      <c r="F7" s="25">
        <f>VLOOKUP(C7,RA!B11:I42,8,0)</f>
        <v>13201.5407</v>
      </c>
      <c r="G7" s="16">
        <f t="shared" si="0"/>
        <v>40205.035500000005</v>
      </c>
      <c r="H7" s="27">
        <f>RA!J11</f>
        <v>24.7189421964855</v>
      </c>
      <c r="I7" s="20">
        <f>VLOOKUP(B7,RMS!B:D,3,FALSE)</f>
        <v>53406.616872649603</v>
      </c>
      <c r="J7" s="21">
        <f>VLOOKUP(B7,RMS!B:E,4,FALSE)</f>
        <v>40205.035216239303</v>
      </c>
      <c r="K7" s="22">
        <f t="shared" si="1"/>
        <v>-4.0672649600310251E-2</v>
      </c>
      <c r="L7" s="22">
        <f t="shared" si="2"/>
        <v>2.837607025867328E-4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220626.3284</v>
      </c>
      <c r="F8" s="25">
        <f>VLOOKUP(C8,RA!B12:I43,8,0)</f>
        <v>48011.306799999998</v>
      </c>
      <c r="G8" s="16">
        <f t="shared" si="0"/>
        <v>172615.02160000001</v>
      </c>
      <c r="H8" s="27">
        <f>RA!J12</f>
        <v>21.7613678060012</v>
      </c>
      <c r="I8" s="20">
        <f>VLOOKUP(B8,RMS!B:D,3,FALSE)</f>
        <v>220626.31825213699</v>
      </c>
      <c r="J8" s="21">
        <f>VLOOKUP(B8,RMS!B:E,4,FALSE)</f>
        <v>172615.02330512801</v>
      </c>
      <c r="K8" s="22">
        <f t="shared" si="1"/>
        <v>1.0147863009478897E-2</v>
      </c>
      <c r="L8" s="22">
        <f t="shared" si="2"/>
        <v>-1.705128001049161E-3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256120.49710000001</v>
      </c>
      <c r="F9" s="25">
        <f>VLOOKUP(C9,RA!B13:I44,8,0)</f>
        <v>72127.858500000002</v>
      </c>
      <c r="G9" s="16">
        <f t="shared" si="0"/>
        <v>183992.63860000001</v>
      </c>
      <c r="H9" s="27">
        <f>RA!J13</f>
        <v>28.161689250446202</v>
      </c>
      <c r="I9" s="20">
        <f>VLOOKUP(B9,RMS!B:D,3,FALSE)</f>
        <v>256120.74544444401</v>
      </c>
      <c r="J9" s="21">
        <f>VLOOKUP(B9,RMS!B:E,4,FALSE)</f>
        <v>183992.63760512799</v>
      </c>
      <c r="K9" s="22">
        <f t="shared" si="1"/>
        <v>-0.24834444400039501</v>
      </c>
      <c r="L9" s="22">
        <f t="shared" si="2"/>
        <v>9.9487201077863574E-4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107408.4455</v>
      </c>
      <c r="F10" s="25">
        <f>VLOOKUP(C10,RA!B14:I45,8,0)</f>
        <v>19276.430400000001</v>
      </c>
      <c r="G10" s="16">
        <f t="shared" si="0"/>
        <v>88132.015100000004</v>
      </c>
      <c r="H10" s="27">
        <f>RA!J14</f>
        <v>17.946847950611101</v>
      </c>
      <c r="I10" s="20">
        <f>VLOOKUP(B10,RMS!B:D,3,FALSE)</f>
        <v>107408.45631453001</v>
      </c>
      <c r="J10" s="21">
        <f>VLOOKUP(B10,RMS!B:E,4,FALSE)</f>
        <v>88132.012449572605</v>
      </c>
      <c r="K10" s="22">
        <f t="shared" si="1"/>
        <v>-1.0814530003699474E-2</v>
      </c>
      <c r="L10" s="22">
        <f t="shared" si="2"/>
        <v>2.6504273992031813E-3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78331.382500000007</v>
      </c>
      <c r="F11" s="25">
        <f>VLOOKUP(C11,RA!B15:I46,8,0)</f>
        <v>4443.3033999999998</v>
      </c>
      <c r="G11" s="16">
        <f t="shared" si="0"/>
        <v>73888.079100000003</v>
      </c>
      <c r="H11" s="27">
        <f>RA!J15</f>
        <v>5.6724434807466899</v>
      </c>
      <c r="I11" s="20">
        <f>VLOOKUP(B11,RMS!B:D,3,FALSE)</f>
        <v>78331.416907692299</v>
      </c>
      <c r="J11" s="21">
        <f>VLOOKUP(B11,RMS!B:E,4,FALSE)</f>
        <v>73888.080144444393</v>
      </c>
      <c r="K11" s="22">
        <f t="shared" si="1"/>
        <v>-3.4407692292006686E-2</v>
      </c>
      <c r="L11" s="22">
        <f t="shared" si="2"/>
        <v>-1.0444443905726075E-3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841274.85629999998</v>
      </c>
      <c r="F12" s="25">
        <f>VLOOKUP(C12,RA!B16:I47,8,0)</f>
        <v>42411.262999999999</v>
      </c>
      <c r="G12" s="16">
        <f t="shared" si="0"/>
        <v>798863.59329999995</v>
      </c>
      <c r="H12" s="27">
        <f>RA!J16</f>
        <v>5.0413087568703103</v>
      </c>
      <c r="I12" s="20">
        <f>VLOOKUP(B12,RMS!B:D,3,FALSE)</f>
        <v>841273.76244871796</v>
      </c>
      <c r="J12" s="21">
        <f>VLOOKUP(B12,RMS!B:E,4,FALSE)</f>
        <v>798863.593238462</v>
      </c>
      <c r="K12" s="22">
        <f t="shared" si="1"/>
        <v>1.0938512820284814</v>
      </c>
      <c r="L12" s="22">
        <f t="shared" si="2"/>
        <v>6.1537954024970531E-5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587748.21050000004</v>
      </c>
      <c r="F13" s="25">
        <f>VLOOKUP(C13,RA!B17:I48,8,0)</f>
        <v>113851.796</v>
      </c>
      <c r="G13" s="16">
        <f t="shared" si="0"/>
        <v>473896.41450000007</v>
      </c>
      <c r="H13" s="27">
        <f>RA!J17</f>
        <v>19.370845196303701</v>
      </c>
      <c r="I13" s="20">
        <f>VLOOKUP(B13,RMS!B:D,3,FALSE)</f>
        <v>587748.16918717895</v>
      </c>
      <c r="J13" s="21">
        <f>VLOOKUP(B13,RMS!B:E,4,FALSE)</f>
        <v>473896.417687179</v>
      </c>
      <c r="K13" s="22">
        <f t="shared" si="1"/>
        <v>4.1312821093015373E-2</v>
      </c>
      <c r="L13" s="22">
        <f t="shared" si="2"/>
        <v>-3.1871789251454175E-3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1286521.3725999999</v>
      </c>
      <c r="F14" s="25">
        <f>VLOOKUP(C14,RA!B18:I49,8,0)</f>
        <v>191462.8609</v>
      </c>
      <c r="G14" s="16">
        <f t="shared" si="0"/>
        <v>1095058.5116999999</v>
      </c>
      <c r="H14" s="27">
        <f>RA!J18</f>
        <v>14.8822137725596</v>
      </c>
      <c r="I14" s="20">
        <f>VLOOKUP(B14,RMS!B:D,3,FALSE)</f>
        <v>1286520.86383761</v>
      </c>
      <c r="J14" s="21">
        <f>VLOOKUP(B14,RMS!B:E,4,FALSE)</f>
        <v>1095058.5072205099</v>
      </c>
      <c r="K14" s="22">
        <f t="shared" si="1"/>
        <v>0.5087623898871243</v>
      </c>
      <c r="L14" s="22">
        <f t="shared" si="2"/>
        <v>4.4794899877160788E-3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523610.59289999999</v>
      </c>
      <c r="F15" s="25">
        <f>VLOOKUP(C15,RA!B19:I50,8,0)</f>
        <v>100269.0073</v>
      </c>
      <c r="G15" s="16">
        <f t="shared" si="0"/>
        <v>423341.58559999999</v>
      </c>
      <c r="H15" s="27">
        <f>RA!J19</f>
        <v>19.149537587592199</v>
      </c>
      <c r="I15" s="20">
        <f>VLOOKUP(B15,RMS!B:D,3,FALSE)</f>
        <v>523610.594090598</v>
      </c>
      <c r="J15" s="21">
        <f>VLOOKUP(B15,RMS!B:E,4,FALSE)</f>
        <v>423341.58451538498</v>
      </c>
      <c r="K15" s="22">
        <f t="shared" si="1"/>
        <v>-1.1905980063602328E-3</v>
      </c>
      <c r="L15" s="22">
        <f t="shared" si="2"/>
        <v>1.0846150107681751E-3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987833.1703</v>
      </c>
      <c r="F16" s="25">
        <f>VLOOKUP(C16,RA!B20:I51,8,0)</f>
        <v>115440.5428</v>
      </c>
      <c r="G16" s="16">
        <f t="shared" si="0"/>
        <v>872392.62749999994</v>
      </c>
      <c r="H16" s="27">
        <f>RA!J20</f>
        <v>11.6862387567874</v>
      </c>
      <c r="I16" s="20">
        <f>VLOOKUP(B16,RMS!B:D,3,FALSE)</f>
        <v>987833.13289999997</v>
      </c>
      <c r="J16" s="21">
        <f>VLOOKUP(B16,RMS!B:E,4,FALSE)</f>
        <v>872392.62749999994</v>
      </c>
      <c r="K16" s="22">
        <f t="shared" si="1"/>
        <v>3.7400000030174851E-2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342315.65669999999</v>
      </c>
      <c r="F17" s="25">
        <f>VLOOKUP(C17,RA!B21:I52,8,0)</f>
        <v>68112.958899999998</v>
      </c>
      <c r="G17" s="16">
        <f t="shared" si="0"/>
        <v>274202.69779999997</v>
      </c>
      <c r="H17" s="27">
        <f>RA!J21</f>
        <v>19.8977048133364</v>
      </c>
      <c r="I17" s="20">
        <f>VLOOKUP(B17,RMS!B:D,3,FALSE)</f>
        <v>342315.66504457302</v>
      </c>
      <c r="J17" s="21">
        <f>VLOOKUP(B17,RMS!B:E,4,FALSE)</f>
        <v>274202.69775842997</v>
      </c>
      <c r="K17" s="22">
        <f t="shared" si="1"/>
        <v>-8.3445730269886553E-3</v>
      </c>
      <c r="L17" s="22">
        <f t="shared" si="2"/>
        <v>4.1569990571588278E-5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1439975.7091000001</v>
      </c>
      <c r="F18" s="25">
        <f>VLOOKUP(C18,RA!B22:I53,8,0)</f>
        <v>163183.0097</v>
      </c>
      <c r="G18" s="16">
        <f t="shared" si="0"/>
        <v>1276792.6994</v>
      </c>
      <c r="H18" s="27">
        <f>RA!J22</f>
        <v>11.3323446130901</v>
      </c>
      <c r="I18" s="20">
        <f>VLOOKUP(B18,RMS!B:D,3,FALSE)</f>
        <v>1439976.2930999999</v>
      </c>
      <c r="J18" s="21">
        <f>VLOOKUP(B18,RMS!B:E,4,FALSE)</f>
        <v>1276792.6987999999</v>
      </c>
      <c r="K18" s="22">
        <f t="shared" si="1"/>
        <v>-0.58399999979883432</v>
      </c>
      <c r="L18" s="22">
        <f t="shared" si="2"/>
        <v>6.0000014491379261E-4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2625842.4638999999</v>
      </c>
      <c r="F19" s="25">
        <f>VLOOKUP(C19,RA!B23:I54,8,0)</f>
        <v>353547.78409999999</v>
      </c>
      <c r="G19" s="16">
        <f t="shared" si="0"/>
        <v>2272294.6798</v>
      </c>
      <c r="H19" s="27">
        <f>RA!J23</f>
        <v>13.464165842412999</v>
      </c>
      <c r="I19" s="20">
        <f>VLOOKUP(B19,RMS!B:D,3,FALSE)</f>
        <v>2625844.42065043</v>
      </c>
      <c r="J19" s="21">
        <f>VLOOKUP(B19,RMS!B:E,4,FALSE)</f>
        <v>2272294.7184222201</v>
      </c>
      <c r="K19" s="22">
        <f t="shared" si="1"/>
        <v>-1.9567504301667213</v>
      </c>
      <c r="L19" s="22">
        <f t="shared" si="2"/>
        <v>-3.8622220046818256E-2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226230.16870000001</v>
      </c>
      <c r="F20" s="25">
        <f>VLOOKUP(C20,RA!B24:I55,8,0)</f>
        <v>35571.750599999999</v>
      </c>
      <c r="G20" s="16">
        <f t="shared" si="0"/>
        <v>190658.41810000001</v>
      </c>
      <c r="H20" s="27">
        <f>RA!J24</f>
        <v>15.7236989232727</v>
      </c>
      <c r="I20" s="20">
        <f>VLOOKUP(B20,RMS!B:D,3,FALSE)</f>
        <v>226230.17128292099</v>
      </c>
      <c r="J20" s="21">
        <f>VLOOKUP(B20,RMS!B:E,4,FALSE)</f>
        <v>190658.40500334799</v>
      </c>
      <c r="K20" s="22">
        <f t="shared" si="1"/>
        <v>-2.5829209771472961E-3</v>
      </c>
      <c r="L20" s="22">
        <f t="shared" si="2"/>
        <v>1.3096652022795752E-2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252888.43590000001</v>
      </c>
      <c r="F21" s="25">
        <f>VLOOKUP(C21,RA!B25:I56,8,0)</f>
        <v>21738.083900000001</v>
      </c>
      <c r="G21" s="16">
        <f t="shared" si="0"/>
        <v>231150.35200000001</v>
      </c>
      <c r="H21" s="27">
        <f>RA!J25</f>
        <v>8.5959185213972908</v>
      </c>
      <c r="I21" s="20">
        <f>VLOOKUP(B21,RMS!B:D,3,FALSE)</f>
        <v>252888.41626750599</v>
      </c>
      <c r="J21" s="21">
        <f>VLOOKUP(B21,RMS!B:E,4,FALSE)</f>
        <v>231150.345702741</v>
      </c>
      <c r="K21" s="22">
        <f t="shared" si="1"/>
        <v>1.9632494018878788E-2</v>
      </c>
      <c r="L21" s="22">
        <f t="shared" si="2"/>
        <v>6.2972590094432235E-3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441664.897</v>
      </c>
      <c r="F22" s="25">
        <f>VLOOKUP(C22,RA!B26:I57,8,0)</f>
        <v>101580.4886</v>
      </c>
      <c r="G22" s="16">
        <f t="shared" si="0"/>
        <v>340084.40840000001</v>
      </c>
      <c r="H22" s="27">
        <f>RA!J26</f>
        <v>22.999448063448899</v>
      </c>
      <c r="I22" s="20">
        <f>VLOOKUP(B22,RMS!B:D,3,FALSE)</f>
        <v>441664.79677923798</v>
      </c>
      <c r="J22" s="21">
        <f>VLOOKUP(B22,RMS!B:E,4,FALSE)</f>
        <v>340084.385217531</v>
      </c>
      <c r="K22" s="22">
        <f t="shared" si="1"/>
        <v>0.10022076201857999</v>
      </c>
      <c r="L22" s="22">
        <f t="shared" si="2"/>
        <v>2.3182469012681395E-2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238895.97769999999</v>
      </c>
      <c r="F23" s="25">
        <f>VLOOKUP(C23,RA!B27:I58,8,0)</f>
        <v>71881.5478</v>
      </c>
      <c r="G23" s="16">
        <f t="shared" si="0"/>
        <v>167014.42989999999</v>
      </c>
      <c r="H23" s="27">
        <f>RA!J27</f>
        <v>30.089057376372899</v>
      </c>
      <c r="I23" s="20">
        <f>VLOOKUP(B23,RMS!B:D,3,FALSE)</f>
        <v>238895.84237507</v>
      </c>
      <c r="J23" s="21">
        <f>VLOOKUP(B23,RMS!B:E,4,FALSE)</f>
        <v>167014.449007691</v>
      </c>
      <c r="K23" s="22">
        <f t="shared" si="1"/>
        <v>0.1353249299863819</v>
      </c>
      <c r="L23" s="22">
        <f t="shared" si="2"/>
        <v>-1.9107691012322903E-2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878941.12269999995</v>
      </c>
      <c r="F24" s="25">
        <f>VLOOKUP(C24,RA!B28:I59,8,0)</f>
        <v>40985.7281</v>
      </c>
      <c r="G24" s="16">
        <f t="shared" si="0"/>
        <v>837955.3946</v>
      </c>
      <c r="H24" s="27">
        <f>RA!J28</f>
        <v>4.6630800450088001</v>
      </c>
      <c r="I24" s="20">
        <f>VLOOKUP(B24,RMS!B:D,3,FALSE)</f>
        <v>878941.12258141604</v>
      </c>
      <c r="J24" s="21">
        <f>VLOOKUP(B24,RMS!B:E,4,FALSE)</f>
        <v>837955.40380442503</v>
      </c>
      <c r="K24" s="22">
        <f t="shared" si="1"/>
        <v>1.1858390644192696E-4</v>
      </c>
      <c r="L24" s="22">
        <f t="shared" si="2"/>
        <v>-9.2044250341132283E-3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678673.48629999999</v>
      </c>
      <c r="F25" s="25">
        <f>VLOOKUP(C25,RA!B29:I60,8,0)</f>
        <v>105948.45630000001</v>
      </c>
      <c r="G25" s="16">
        <f t="shared" si="0"/>
        <v>572725.03</v>
      </c>
      <c r="H25" s="27">
        <f>RA!J29</f>
        <v>15.6111087936573</v>
      </c>
      <c r="I25" s="20">
        <f>VLOOKUP(B25,RMS!B:D,3,FALSE)</f>
        <v>678673.486781416</v>
      </c>
      <c r="J25" s="21">
        <f>VLOOKUP(B25,RMS!B:E,4,FALSE)</f>
        <v>572725.00621769601</v>
      </c>
      <c r="K25" s="22">
        <f t="shared" si="1"/>
        <v>-4.81416005641222E-4</v>
      </c>
      <c r="L25" s="22">
        <f t="shared" si="2"/>
        <v>2.3782304022461176E-2</v>
      </c>
      <c r="M25" s="34"/>
    </row>
    <row r="26" spans="1:13" x14ac:dyDescent="0.15">
      <c r="A26" s="44"/>
      <c r="B26" s="12">
        <v>37</v>
      </c>
      <c r="C26" s="41" t="s">
        <v>74</v>
      </c>
      <c r="D26" s="41"/>
      <c r="E26" s="15">
        <f>VLOOKUP(C26,RA!B30:D57,3,0)</f>
        <v>972802.41740000003</v>
      </c>
      <c r="F26" s="25">
        <f>VLOOKUP(C26,RA!B30:I61,8,0)</f>
        <v>133623.5251</v>
      </c>
      <c r="G26" s="16">
        <f t="shared" si="0"/>
        <v>839178.89230000007</v>
      </c>
      <c r="H26" s="27">
        <f>RA!J30</f>
        <v>13.7359367853068</v>
      </c>
      <c r="I26" s="20">
        <f>VLOOKUP(B26,RMS!B:D,3,FALSE)</f>
        <v>972802.41951150401</v>
      </c>
      <c r="J26" s="21">
        <f>VLOOKUP(B26,RMS!B:E,4,FALSE)</f>
        <v>839178.90987587103</v>
      </c>
      <c r="K26" s="22">
        <f t="shared" si="1"/>
        <v>-2.1115039708092809E-3</v>
      </c>
      <c r="L26" s="22">
        <f t="shared" si="2"/>
        <v>-1.7575870966538787E-2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897370.48880000005</v>
      </c>
      <c r="F27" s="25">
        <f>VLOOKUP(C27,RA!B31:I62,8,0)</f>
        <v>42945.713600000003</v>
      </c>
      <c r="G27" s="16">
        <f t="shared" si="0"/>
        <v>854424.77520000003</v>
      </c>
      <c r="H27" s="27">
        <f>RA!J31</f>
        <v>4.7857283180137502</v>
      </c>
      <c r="I27" s="20">
        <f>VLOOKUP(B27,RMS!B:D,3,FALSE)</f>
        <v>897370.46290265501</v>
      </c>
      <c r="J27" s="21">
        <f>VLOOKUP(B27,RMS!B:E,4,FALSE)</f>
        <v>854424.77908938099</v>
      </c>
      <c r="K27" s="22">
        <f t="shared" si="1"/>
        <v>2.5897345039993525E-2</v>
      </c>
      <c r="L27" s="22">
        <f t="shared" si="2"/>
        <v>-3.8893809542059898E-3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98422.702999999994</v>
      </c>
      <c r="F28" s="25">
        <f>VLOOKUP(C28,RA!B32:I63,8,0)</f>
        <v>26959.772700000001</v>
      </c>
      <c r="G28" s="16">
        <f t="shared" si="0"/>
        <v>71462.930299999993</v>
      </c>
      <c r="H28" s="27">
        <f>RA!J32</f>
        <v>27.391823104065701</v>
      </c>
      <c r="I28" s="20">
        <f>VLOOKUP(B28,RMS!B:D,3,FALSE)</f>
        <v>98422.634888586297</v>
      </c>
      <c r="J28" s="21">
        <f>VLOOKUP(B28,RMS!B:E,4,FALSE)</f>
        <v>71462.936997830795</v>
      </c>
      <c r="K28" s="22">
        <f t="shared" si="1"/>
        <v>6.8111413696897216E-2</v>
      </c>
      <c r="L28" s="22">
        <f t="shared" si="2"/>
        <v>-6.697830802295357E-3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128721.549</v>
      </c>
      <c r="F30" s="25">
        <f>VLOOKUP(C30,RA!B34:I66,8,0)</f>
        <v>20493.5311</v>
      </c>
      <c r="G30" s="16">
        <f t="shared" si="0"/>
        <v>108228.01790000001</v>
      </c>
      <c r="H30" s="27">
        <f>RA!J34</f>
        <v>0</v>
      </c>
      <c r="I30" s="20">
        <f>VLOOKUP(B30,RMS!B:D,3,FALSE)</f>
        <v>128721.5477</v>
      </c>
      <c r="J30" s="21">
        <f>VLOOKUP(B30,RMS!B:E,4,FALSE)</f>
        <v>108228.02250000001</v>
      </c>
      <c r="K30" s="22">
        <f t="shared" si="1"/>
        <v>1.3000000035390258E-3</v>
      </c>
      <c r="L30" s="22">
        <f t="shared" si="2"/>
        <v>-4.6000000002095476E-3</v>
      </c>
      <c r="M30" s="34"/>
    </row>
    <row r="31" spans="1:13" s="38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47671.85</v>
      </c>
      <c r="F31" s="25">
        <f>VLOOKUP(C31,RA!B35:I67,8,0)</f>
        <v>1908.09</v>
      </c>
      <c r="G31" s="16">
        <f t="shared" si="0"/>
        <v>45763.76</v>
      </c>
      <c r="H31" s="27">
        <f>RA!J35</f>
        <v>15.9208238707569</v>
      </c>
      <c r="I31" s="20">
        <f>VLOOKUP(B31,RMS!B:D,3,FALSE)</f>
        <v>47671.85</v>
      </c>
      <c r="J31" s="21">
        <f>VLOOKUP(B31,RMS!B:E,4,FALSE)</f>
        <v>45763.76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129672.71</v>
      </c>
      <c r="F32" s="25">
        <f>VLOOKUP(C32,RA!B34:I67,8,0)</f>
        <v>-15189.8</v>
      </c>
      <c r="G32" s="16">
        <f t="shared" si="0"/>
        <v>144862.51</v>
      </c>
      <c r="H32" s="27">
        <f>RA!J35</f>
        <v>15.9208238707569</v>
      </c>
      <c r="I32" s="20">
        <f>VLOOKUP(B32,RMS!B:D,3,FALSE)</f>
        <v>129672.71</v>
      </c>
      <c r="J32" s="21">
        <f>VLOOKUP(B32,RMS!B:E,4,FALSE)</f>
        <v>144862.51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15251.29</v>
      </c>
      <c r="F33" s="25">
        <f>VLOOKUP(C33,RA!B34:I68,8,0)</f>
        <v>1170.1099999999999</v>
      </c>
      <c r="G33" s="16">
        <f t="shared" si="0"/>
        <v>14081.18</v>
      </c>
      <c r="H33" s="27">
        <f>RA!J34</f>
        <v>0</v>
      </c>
      <c r="I33" s="20">
        <f>VLOOKUP(B33,RMS!B:D,3,FALSE)</f>
        <v>15251.29</v>
      </c>
      <c r="J33" s="21">
        <f>VLOOKUP(B33,RMS!B:E,4,FALSE)</f>
        <v>14081.18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122077.04</v>
      </c>
      <c r="F34" s="25">
        <f>VLOOKUP(C34,RA!B35:I69,8,0)</f>
        <v>-19157.28</v>
      </c>
      <c r="G34" s="16">
        <f t="shared" si="0"/>
        <v>141234.32</v>
      </c>
      <c r="H34" s="27">
        <f>RA!J35</f>
        <v>15.9208238707569</v>
      </c>
      <c r="I34" s="20">
        <f>VLOOKUP(B34,RMS!B:D,3,FALSE)</f>
        <v>122077.04</v>
      </c>
      <c r="J34" s="21">
        <f>VLOOKUP(B34,RMS!B:E,4,FALSE)</f>
        <v>141234.32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-0.94</v>
      </c>
      <c r="F35" s="25">
        <f>VLOOKUP(C35,RA!B36:I70,8,0)</f>
        <v>-0.94</v>
      </c>
      <c r="G35" s="16">
        <f t="shared" si="0"/>
        <v>0</v>
      </c>
      <c r="H35" s="27">
        <f>RA!J36</f>
        <v>4.0025507715769404</v>
      </c>
      <c r="I35" s="20">
        <f>VLOOKUP(B35,RMS!B:D,3,FALSE)</f>
        <v>-0.94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137699.14439999999</v>
      </c>
      <c r="F36" s="25">
        <f>VLOOKUP(C36,RA!B8:I70,8,0)</f>
        <v>10759.1057</v>
      </c>
      <c r="G36" s="16">
        <f t="shared" si="0"/>
        <v>126940.03869999999</v>
      </c>
      <c r="H36" s="27">
        <f>RA!J36</f>
        <v>4.0025507715769404</v>
      </c>
      <c r="I36" s="20">
        <f>VLOOKUP(B36,RMS!B:D,3,FALSE)</f>
        <v>137699.14529914499</v>
      </c>
      <c r="J36" s="21">
        <f>VLOOKUP(B36,RMS!B:E,4,FALSE)</f>
        <v>126940.038461538</v>
      </c>
      <c r="K36" s="22">
        <f t="shared" si="1"/>
        <v>-8.991450013127178E-4</v>
      </c>
      <c r="L36" s="22">
        <f t="shared" si="2"/>
        <v>2.3846198746468872E-4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297362.42320000002</v>
      </c>
      <c r="F37" s="25">
        <f>VLOOKUP(C37,RA!B8:I71,8,0)</f>
        <v>12759.311400000001</v>
      </c>
      <c r="G37" s="16">
        <f t="shared" si="0"/>
        <v>284603.11180000001</v>
      </c>
      <c r="H37" s="27">
        <f>RA!J37</f>
        <v>-11.7139527661603</v>
      </c>
      <c r="I37" s="20">
        <f>VLOOKUP(B37,RMS!B:D,3,FALSE)</f>
        <v>297362.41603589698</v>
      </c>
      <c r="J37" s="21">
        <f>VLOOKUP(B37,RMS!B:E,4,FALSE)</f>
        <v>284603.11059743603</v>
      </c>
      <c r="K37" s="22">
        <f t="shared" si="1"/>
        <v>7.164103037212044E-3</v>
      </c>
      <c r="L37" s="22">
        <f t="shared" si="2"/>
        <v>1.202563988044858E-3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70495.75</v>
      </c>
      <c r="F38" s="25">
        <f>VLOOKUP(C38,RA!B9:I72,8,0)</f>
        <v>-9798.24</v>
      </c>
      <c r="G38" s="16">
        <f t="shared" si="0"/>
        <v>80293.990000000005</v>
      </c>
      <c r="H38" s="27">
        <f>RA!J38</f>
        <v>7.6722034660674598</v>
      </c>
      <c r="I38" s="20">
        <f>VLOOKUP(B38,RMS!B:D,3,FALSE)</f>
        <v>70495.75</v>
      </c>
      <c r="J38" s="21">
        <f>VLOOKUP(B38,RMS!B:E,4,FALSE)</f>
        <v>80293.990000000005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36288.07</v>
      </c>
      <c r="F39" s="25">
        <f>VLOOKUP(C39,RA!B10:I73,8,0)</f>
        <v>4972.33</v>
      </c>
      <c r="G39" s="16">
        <f t="shared" si="0"/>
        <v>31315.739999999998</v>
      </c>
      <c r="H39" s="27">
        <f>RA!J39</f>
        <v>-15.692778920589801</v>
      </c>
      <c r="I39" s="20">
        <f>VLOOKUP(B39,RMS!B:D,3,FALSE)</f>
        <v>36288.07</v>
      </c>
      <c r="J39" s="21">
        <f>VLOOKUP(B39,RMS!B:E,4,FALSE)</f>
        <v>31315.74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25369.8282</v>
      </c>
      <c r="F40" s="25">
        <f>VLOOKUP(C40,RA!B8:I74,8,0)</f>
        <v>2435.1671999999999</v>
      </c>
      <c r="G40" s="16">
        <f t="shared" si="0"/>
        <v>22934.661</v>
      </c>
      <c r="H40" s="27">
        <f>RA!J40</f>
        <v>100</v>
      </c>
      <c r="I40" s="20">
        <f>VLOOKUP(B40,RMS!B:D,3,FALSE)</f>
        <v>25369.828303456601</v>
      </c>
      <c r="J40" s="21">
        <f>VLOOKUP(B40,RMS!B:E,4,FALSE)</f>
        <v>22934.660918236099</v>
      </c>
      <c r="K40" s="22">
        <f t="shared" si="1"/>
        <v>-1.0345660120947286E-4</v>
      </c>
      <c r="L40" s="22">
        <f t="shared" si="2"/>
        <v>8.1763901107478887E-5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15874099.6138</v>
      </c>
      <c r="E7" s="68">
        <v>16599972.1435</v>
      </c>
      <c r="F7" s="69">
        <v>95.627266579575405</v>
      </c>
      <c r="G7" s="68">
        <v>34071658.596600004</v>
      </c>
      <c r="H7" s="69">
        <v>-53.409665781917397</v>
      </c>
      <c r="I7" s="68">
        <v>2103253.0205000001</v>
      </c>
      <c r="J7" s="69">
        <v>13.2495894045641</v>
      </c>
      <c r="K7" s="68">
        <v>1281900.5078</v>
      </c>
      <c r="L7" s="69">
        <v>3.7623660267830901</v>
      </c>
      <c r="M7" s="69">
        <v>0.64073031229982602</v>
      </c>
      <c r="N7" s="68">
        <v>171173852.68009999</v>
      </c>
      <c r="O7" s="68">
        <v>5540182570.3493004</v>
      </c>
      <c r="P7" s="68">
        <v>884845</v>
      </c>
      <c r="Q7" s="68">
        <v>935810</v>
      </c>
      <c r="R7" s="69">
        <v>-5.4460841410115304</v>
      </c>
      <c r="S7" s="68">
        <v>17.9399777518096</v>
      </c>
      <c r="T7" s="68">
        <v>18.5264064101687</v>
      </c>
      <c r="U7" s="70">
        <v>-3.2688371550512598</v>
      </c>
      <c r="V7" s="58"/>
      <c r="W7" s="58"/>
    </row>
    <row r="8" spans="1:23" ht="14.25" thickBot="1" x14ac:dyDescent="0.2">
      <c r="A8" s="55">
        <v>42255</v>
      </c>
      <c r="B8" s="45" t="s">
        <v>6</v>
      </c>
      <c r="C8" s="46"/>
      <c r="D8" s="71">
        <v>622679.87719999999</v>
      </c>
      <c r="E8" s="71">
        <v>668826.38379999995</v>
      </c>
      <c r="F8" s="72">
        <v>93.100375864687905</v>
      </c>
      <c r="G8" s="71">
        <v>1721030.5044</v>
      </c>
      <c r="H8" s="72">
        <v>-63.819358482719998</v>
      </c>
      <c r="I8" s="71">
        <v>160088.41930000001</v>
      </c>
      <c r="J8" s="72">
        <v>25.709586123108501</v>
      </c>
      <c r="K8" s="71">
        <v>199534.5154</v>
      </c>
      <c r="L8" s="72">
        <v>11.593897661306301</v>
      </c>
      <c r="M8" s="72">
        <v>-0.19769059012634399</v>
      </c>
      <c r="N8" s="71">
        <v>6396916.4452</v>
      </c>
      <c r="O8" s="71">
        <v>198142135.9278</v>
      </c>
      <c r="P8" s="71">
        <v>27132</v>
      </c>
      <c r="Q8" s="71">
        <v>30051</v>
      </c>
      <c r="R8" s="72">
        <v>-9.7134870719776298</v>
      </c>
      <c r="S8" s="71">
        <v>22.950017588087899</v>
      </c>
      <c r="T8" s="71">
        <v>22.6881416625071</v>
      </c>
      <c r="U8" s="73">
        <v>1.1410706966809701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97123.476299999995</v>
      </c>
      <c r="E9" s="71">
        <v>95346.136799999993</v>
      </c>
      <c r="F9" s="72">
        <v>101.86409178143001</v>
      </c>
      <c r="G9" s="71">
        <v>206138.15160000001</v>
      </c>
      <c r="H9" s="72">
        <v>-52.884279039979504</v>
      </c>
      <c r="I9" s="71">
        <v>20553.542600000001</v>
      </c>
      <c r="J9" s="72">
        <v>21.162280617420599</v>
      </c>
      <c r="K9" s="71">
        <v>46655.538800000002</v>
      </c>
      <c r="L9" s="72">
        <v>22.6331411424182</v>
      </c>
      <c r="M9" s="72">
        <v>-0.55946189608681596</v>
      </c>
      <c r="N9" s="71">
        <v>1136825.8932</v>
      </c>
      <c r="O9" s="71">
        <v>33120153.766199999</v>
      </c>
      <c r="P9" s="71">
        <v>6000</v>
      </c>
      <c r="Q9" s="71">
        <v>6629</v>
      </c>
      <c r="R9" s="72">
        <v>-9.4886106501734808</v>
      </c>
      <c r="S9" s="71">
        <v>16.187246049999999</v>
      </c>
      <c r="T9" s="71">
        <v>15.539603454518</v>
      </c>
      <c r="U9" s="73">
        <v>4.0009436656581601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106782.586</v>
      </c>
      <c r="E10" s="71">
        <v>122231.99770000001</v>
      </c>
      <c r="F10" s="72">
        <v>87.360583160950796</v>
      </c>
      <c r="G10" s="71">
        <v>250704.2923</v>
      </c>
      <c r="H10" s="72">
        <v>-57.406957407725301</v>
      </c>
      <c r="I10" s="71">
        <v>25684.944</v>
      </c>
      <c r="J10" s="72">
        <v>24.053495014627199</v>
      </c>
      <c r="K10" s="71">
        <v>59529.718500000003</v>
      </c>
      <c r="L10" s="72">
        <v>23.7449937349956</v>
      </c>
      <c r="M10" s="72">
        <v>-0.56853577259902499</v>
      </c>
      <c r="N10" s="71">
        <v>1225419.9314999999</v>
      </c>
      <c r="O10" s="71">
        <v>51409008.058499999</v>
      </c>
      <c r="P10" s="71">
        <v>82902</v>
      </c>
      <c r="Q10" s="71">
        <v>87274</v>
      </c>
      <c r="R10" s="72">
        <v>-5.0095102779751199</v>
      </c>
      <c r="S10" s="71">
        <v>1.28805802031314</v>
      </c>
      <c r="T10" s="71">
        <v>1.25754415977267</v>
      </c>
      <c r="U10" s="73">
        <v>2.3689818361639001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53406.576200000003</v>
      </c>
      <c r="E11" s="71">
        <v>44572.683199999999</v>
      </c>
      <c r="F11" s="72">
        <v>119.81907384924899</v>
      </c>
      <c r="G11" s="71">
        <v>73153.552800000005</v>
      </c>
      <c r="H11" s="72">
        <v>-26.9938722648068</v>
      </c>
      <c r="I11" s="71">
        <v>13201.5407</v>
      </c>
      <c r="J11" s="72">
        <v>24.7189421964855</v>
      </c>
      <c r="K11" s="71">
        <v>15949.624</v>
      </c>
      <c r="L11" s="72">
        <v>21.802938325642099</v>
      </c>
      <c r="M11" s="72">
        <v>-0.172297685512837</v>
      </c>
      <c r="N11" s="71">
        <v>490217.39939999999</v>
      </c>
      <c r="O11" s="71">
        <v>16534329.796700001</v>
      </c>
      <c r="P11" s="71">
        <v>2583</v>
      </c>
      <c r="Q11" s="71">
        <v>2802</v>
      </c>
      <c r="R11" s="72">
        <v>-7.8158458244111397</v>
      </c>
      <c r="S11" s="71">
        <v>20.6761812620983</v>
      </c>
      <c r="T11" s="71">
        <v>20.3557889007852</v>
      </c>
      <c r="U11" s="73">
        <v>1.5495722215421801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220626.3284</v>
      </c>
      <c r="E12" s="71">
        <v>219255.62719999999</v>
      </c>
      <c r="F12" s="72">
        <v>100.625161241016</v>
      </c>
      <c r="G12" s="71">
        <v>320454.41899999999</v>
      </c>
      <c r="H12" s="72">
        <v>-31.152040565244999</v>
      </c>
      <c r="I12" s="71">
        <v>48011.306799999998</v>
      </c>
      <c r="J12" s="72">
        <v>21.7613678060012</v>
      </c>
      <c r="K12" s="71">
        <v>12566.1764</v>
      </c>
      <c r="L12" s="72">
        <v>3.92136155875572</v>
      </c>
      <c r="M12" s="72">
        <v>2.8206774496656002</v>
      </c>
      <c r="N12" s="71">
        <v>2604081.4770999998</v>
      </c>
      <c r="O12" s="71">
        <v>58238997.795000002</v>
      </c>
      <c r="P12" s="71">
        <v>1738</v>
      </c>
      <c r="Q12" s="71">
        <v>2806</v>
      </c>
      <c r="R12" s="72">
        <v>-38.061297220242302</v>
      </c>
      <c r="S12" s="71">
        <v>126.94265155351</v>
      </c>
      <c r="T12" s="71">
        <v>112.487163720599</v>
      </c>
      <c r="U12" s="73">
        <v>11.387416015032301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256120.49710000001</v>
      </c>
      <c r="E13" s="71">
        <v>269198.49900000001</v>
      </c>
      <c r="F13" s="72">
        <v>95.141874138012994</v>
      </c>
      <c r="G13" s="71">
        <v>441360.2501</v>
      </c>
      <c r="H13" s="72">
        <v>-41.970193953358901</v>
      </c>
      <c r="I13" s="71">
        <v>72127.858500000002</v>
      </c>
      <c r="J13" s="72">
        <v>28.161689250446202</v>
      </c>
      <c r="K13" s="71">
        <v>88724.733800000002</v>
      </c>
      <c r="L13" s="72">
        <v>20.102565598034101</v>
      </c>
      <c r="M13" s="72">
        <v>-0.18706029975149999</v>
      </c>
      <c r="N13" s="71">
        <v>2875358.4238</v>
      </c>
      <c r="O13" s="71">
        <v>90275837.777500004</v>
      </c>
      <c r="P13" s="71">
        <v>10429</v>
      </c>
      <c r="Q13" s="71">
        <v>12126</v>
      </c>
      <c r="R13" s="72">
        <v>-13.9947220847765</v>
      </c>
      <c r="S13" s="71">
        <v>24.558490468884798</v>
      </c>
      <c r="T13" s="71">
        <v>24.554752828632701</v>
      </c>
      <c r="U13" s="73">
        <v>1.5219340361697E-2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107408.4455</v>
      </c>
      <c r="E14" s="71">
        <v>128462.7689</v>
      </c>
      <c r="F14" s="72">
        <v>83.610563916468706</v>
      </c>
      <c r="G14" s="71">
        <v>219929.8089</v>
      </c>
      <c r="H14" s="72">
        <v>-51.162397658956003</v>
      </c>
      <c r="I14" s="71">
        <v>19276.430400000001</v>
      </c>
      <c r="J14" s="72">
        <v>17.946847950611101</v>
      </c>
      <c r="K14" s="71">
        <v>33343.7431</v>
      </c>
      <c r="L14" s="72">
        <v>15.161084014382601</v>
      </c>
      <c r="M14" s="72">
        <v>-0.42188762844684902</v>
      </c>
      <c r="N14" s="71">
        <v>1043690.3863</v>
      </c>
      <c r="O14" s="71">
        <v>46738049.549199998</v>
      </c>
      <c r="P14" s="71">
        <v>2071</v>
      </c>
      <c r="Q14" s="71">
        <v>2049</v>
      </c>
      <c r="R14" s="72">
        <v>1.0736944851146999</v>
      </c>
      <c r="S14" s="71">
        <v>51.863083293095102</v>
      </c>
      <c r="T14" s="71">
        <v>52.9863534407028</v>
      </c>
      <c r="U14" s="73">
        <v>-2.1658375790341999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78331.382500000007</v>
      </c>
      <c r="E15" s="71">
        <v>111043.6203</v>
      </c>
      <c r="F15" s="72">
        <v>70.541092129720496</v>
      </c>
      <c r="G15" s="71">
        <v>340143.96500000003</v>
      </c>
      <c r="H15" s="72">
        <v>-76.971109130217798</v>
      </c>
      <c r="I15" s="71">
        <v>4443.3033999999998</v>
      </c>
      <c r="J15" s="72">
        <v>5.6724434807466899</v>
      </c>
      <c r="K15" s="71">
        <v>-3619.431</v>
      </c>
      <c r="L15" s="72">
        <v>-1.06408796639976</v>
      </c>
      <c r="M15" s="72">
        <v>-2.2276248393739202</v>
      </c>
      <c r="N15" s="71">
        <v>857223.03819999995</v>
      </c>
      <c r="O15" s="71">
        <v>36212570.916299999</v>
      </c>
      <c r="P15" s="71">
        <v>4408</v>
      </c>
      <c r="Q15" s="71">
        <v>4909</v>
      </c>
      <c r="R15" s="72">
        <v>-10.205744550825001</v>
      </c>
      <c r="S15" s="71">
        <v>17.770277336660602</v>
      </c>
      <c r="T15" s="71">
        <v>17.053079201466701</v>
      </c>
      <c r="U15" s="73">
        <v>4.0359422737557402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841274.85629999998</v>
      </c>
      <c r="E16" s="71">
        <v>1004634.9257</v>
      </c>
      <c r="F16" s="72">
        <v>83.739359918611697</v>
      </c>
      <c r="G16" s="71">
        <v>2682622.9731000001</v>
      </c>
      <c r="H16" s="72">
        <v>-68.6398400097262</v>
      </c>
      <c r="I16" s="71">
        <v>42411.262999999999</v>
      </c>
      <c r="J16" s="72">
        <v>5.0413087568703103</v>
      </c>
      <c r="K16" s="71">
        <v>39828.864699999998</v>
      </c>
      <c r="L16" s="72">
        <v>1.4846985617950801</v>
      </c>
      <c r="M16" s="72">
        <v>6.4837356511444996E-2</v>
      </c>
      <c r="N16" s="71">
        <v>9234257.0977999996</v>
      </c>
      <c r="O16" s="71">
        <v>277684066.31730002</v>
      </c>
      <c r="P16" s="71">
        <v>43485</v>
      </c>
      <c r="Q16" s="71">
        <v>45664</v>
      </c>
      <c r="R16" s="72">
        <v>-4.77181149264191</v>
      </c>
      <c r="S16" s="71">
        <v>19.346323014832699</v>
      </c>
      <c r="T16" s="71">
        <v>19.7030915841801</v>
      </c>
      <c r="U16" s="73">
        <v>-1.8441156444760201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587748.21050000004</v>
      </c>
      <c r="E17" s="71">
        <v>772233.48270000005</v>
      </c>
      <c r="F17" s="72">
        <v>76.110169225636994</v>
      </c>
      <c r="G17" s="71">
        <v>5098255.4741000002</v>
      </c>
      <c r="H17" s="72">
        <v>-88.471581828610596</v>
      </c>
      <c r="I17" s="71">
        <v>113851.796</v>
      </c>
      <c r="J17" s="72">
        <v>19.370845196303701</v>
      </c>
      <c r="K17" s="71">
        <v>-1138739.3954</v>
      </c>
      <c r="L17" s="72">
        <v>-22.335863731917499</v>
      </c>
      <c r="M17" s="72">
        <v>-1.09998055433922</v>
      </c>
      <c r="N17" s="71">
        <v>5499581.0170999998</v>
      </c>
      <c r="O17" s="71">
        <v>257730055.81470001</v>
      </c>
      <c r="P17" s="71">
        <v>14546</v>
      </c>
      <c r="Q17" s="71">
        <v>14870</v>
      </c>
      <c r="R17" s="72">
        <v>-2.1788836583725701</v>
      </c>
      <c r="S17" s="71">
        <v>40.406174240341002</v>
      </c>
      <c r="T17" s="71">
        <v>38.441823839946203</v>
      </c>
      <c r="U17" s="73">
        <v>4.86151049270486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1286521.3725999999</v>
      </c>
      <c r="E18" s="71">
        <v>1756244.7197</v>
      </c>
      <c r="F18" s="72">
        <v>73.254106228416902</v>
      </c>
      <c r="G18" s="71">
        <v>2468224.5244</v>
      </c>
      <c r="H18" s="72">
        <v>-47.876647368101999</v>
      </c>
      <c r="I18" s="71">
        <v>191462.8609</v>
      </c>
      <c r="J18" s="72">
        <v>14.8822137725596</v>
      </c>
      <c r="K18" s="71">
        <v>380982.11229999998</v>
      </c>
      <c r="L18" s="72">
        <v>15.4354722811375</v>
      </c>
      <c r="M18" s="72">
        <v>-0.49744921160698802</v>
      </c>
      <c r="N18" s="71">
        <v>13893765.8883</v>
      </c>
      <c r="O18" s="71">
        <v>598960614.22179997</v>
      </c>
      <c r="P18" s="71">
        <v>65493</v>
      </c>
      <c r="Q18" s="71">
        <v>68957</v>
      </c>
      <c r="R18" s="72">
        <v>-5.0234203924184699</v>
      </c>
      <c r="S18" s="71">
        <v>19.643646994335299</v>
      </c>
      <c r="T18" s="71">
        <v>19.3812300999173</v>
      </c>
      <c r="U18" s="73">
        <v>1.33588683656149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523610.59289999999</v>
      </c>
      <c r="E19" s="71">
        <v>464334.58519999997</v>
      </c>
      <c r="F19" s="72">
        <v>112.765796386773</v>
      </c>
      <c r="G19" s="71">
        <v>1032772.9161</v>
      </c>
      <c r="H19" s="72">
        <v>-49.300510815361001</v>
      </c>
      <c r="I19" s="71">
        <v>100269.0073</v>
      </c>
      <c r="J19" s="72">
        <v>19.149537587592199</v>
      </c>
      <c r="K19" s="71">
        <v>73977.465700000001</v>
      </c>
      <c r="L19" s="72">
        <v>7.1629943569160197</v>
      </c>
      <c r="M19" s="72">
        <v>0.35539932804159302</v>
      </c>
      <c r="N19" s="71">
        <v>7498107.6182000004</v>
      </c>
      <c r="O19" s="71">
        <v>180848538.84729999</v>
      </c>
      <c r="P19" s="71">
        <v>9424</v>
      </c>
      <c r="Q19" s="71">
        <v>10409</v>
      </c>
      <c r="R19" s="72">
        <v>-9.4629647420501506</v>
      </c>
      <c r="S19" s="71">
        <v>55.561395681239397</v>
      </c>
      <c r="T19" s="71">
        <v>60.285732347007396</v>
      </c>
      <c r="U19" s="73">
        <v>-8.5029121530206808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987833.1703</v>
      </c>
      <c r="E20" s="71">
        <v>1213076.3282000001</v>
      </c>
      <c r="F20" s="72">
        <v>81.432070458894998</v>
      </c>
      <c r="G20" s="71">
        <v>1674330.8914999999</v>
      </c>
      <c r="H20" s="72">
        <v>-41.001317283525701</v>
      </c>
      <c r="I20" s="71">
        <v>115440.5428</v>
      </c>
      <c r="J20" s="72">
        <v>11.6862387567874</v>
      </c>
      <c r="K20" s="71">
        <v>78995.901700000002</v>
      </c>
      <c r="L20" s="72">
        <v>4.7180579478665097</v>
      </c>
      <c r="M20" s="72">
        <v>0.46134850436171398</v>
      </c>
      <c r="N20" s="71">
        <v>11458312.673800001</v>
      </c>
      <c r="O20" s="71">
        <v>297523315.435</v>
      </c>
      <c r="P20" s="71">
        <v>40158</v>
      </c>
      <c r="Q20" s="71">
        <v>42527</v>
      </c>
      <c r="R20" s="72">
        <v>-5.5705786911844299</v>
      </c>
      <c r="S20" s="71">
        <v>24.598664532596199</v>
      </c>
      <c r="T20" s="71">
        <v>24.232756006772199</v>
      </c>
      <c r="U20" s="73">
        <v>1.48751378490164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342315.65669999999</v>
      </c>
      <c r="E21" s="71">
        <v>365242.63459999999</v>
      </c>
      <c r="F21" s="72">
        <v>93.722808969136693</v>
      </c>
      <c r="G21" s="71">
        <v>475802.47070000001</v>
      </c>
      <c r="H21" s="72">
        <v>-28.055090551256399</v>
      </c>
      <c r="I21" s="71">
        <v>68112.958899999998</v>
      </c>
      <c r="J21" s="72">
        <v>19.8977048133364</v>
      </c>
      <c r="K21" s="71">
        <v>55324.280700000003</v>
      </c>
      <c r="L21" s="72">
        <v>11.627573227731901</v>
      </c>
      <c r="M21" s="72">
        <v>0.231158508311162</v>
      </c>
      <c r="N21" s="71">
        <v>3562431.4284000001</v>
      </c>
      <c r="O21" s="71">
        <v>110699244.4604</v>
      </c>
      <c r="P21" s="71">
        <v>27136</v>
      </c>
      <c r="Q21" s="71">
        <v>29694</v>
      </c>
      <c r="R21" s="72">
        <v>-8.6145349228800505</v>
      </c>
      <c r="S21" s="71">
        <v>12.6148163583432</v>
      </c>
      <c r="T21" s="71">
        <v>12.443095696100199</v>
      </c>
      <c r="U21" s="73">
        <v>1.3612616891514699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1439975.7091000001</v>
      </c>
      <c r="E22" s="71">
        <v>1268173.9550999999</v>
      </c>
      <c r="F22" s="72">
        <v>113.547175709538</v>
      </c>
      <c r="G22" s="71">
        <v>1678761.8857</v>
      </c>
      <c r="H22" s="72">
        <v>-14.2239455538051</v>
      </c>
      <c r="I22" s="71">
        <v>163183.0097</v>
      </c>
      <c r="J22" s="72">
        <v>11.3323446130901</v>
      </c>
      <c r="K22" s="71">
        <v>159593.45699999999</v>
      </c>
      <c r="L22" s="72">
        <v>9.50661665358537</v>
      </c>
      <c r="M22" s="72">
        <v>2.249185378571E-2</v>
      </c>
      <c r="N22" s="71">
        <v>13225390.167300001</v>
      </c>
      <c r="O22" s="71">
        <v>370624170.91799998</v>
      </c>
      <c r="P22" s="71">
        <v>76244</v>
      </c>
      <c r="Q22" s="71">
        <v>78529</v>
      </c>
      <c r="R22" s="72">
        <v>-2.9097530848476301</v>
      </c>
      <c r="S22" s="71">
        <v>18.886413476470299</v>
      </c>
      <c r="T22" s="71">
        <v>18.133876122196899</v>
      </c>
      <c r="U22" s="73">
        <v>3.9845434667145101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2625842.4638999999</v>
      </c>
      <c r="E23" s="71">
        <v>2523123.7015</v>
      </c>
      <c r="F23" s="72">
        <v>104.071094981944</v>
      </c>
      <c r="G23" s="71">
        <v>4175703.3990000002</v>
      </c>
      <c r="H23" s="72">
        <v>-37.116164320271501</v>
      </c>
      <c r="I23" s="71">
        <v>353547.78409999999</v>
      </c>
      <c r="J23" s="72">
        <v>13.464165842412999</v>
      </c>
      <c r="K23" s="71">
        <v>380042.82010000001</v>
      </c>
      <c r="L23" s="72">
        <v>9.1012886641089707</v>
      </c>
      <c r="M23" s="72">
        <v>-6.9715923045273007E-2</v>
      </c>
      <c r="N23" s="71">
        <v>29510710.002599999</v>
      </c>
      <c r="O23" s="71">
        <v>796572330.96969998</v>
      </c>
      <c r="P23" s="71">
        <v>80376</v>
      </c>
      <c r="Q23" s="71">
        <v>87587</v>
      </c>
      <c r="R23" s="72">
        <v>-8.2329569456654497</v>
      </c>
      <c r="S23" s="71">
        <v>32.669484222902398</v>
      </c>
      <c r="T23" s="71">
        <v>36.583601930651803</v>
      </c>
      <c r="U23" s="73">
        <v>-11.9809596045154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226230.16870000001</v>
      </c>
      <c r="E24" s="71">
        <v>238713.7248</v>
      </c>
      <c r="F24" s="72">
        <v>94.770490841924101</v>
      </c>
      <c r="G24" s="71">
        <v>636421.62379999994</v>
      </c>
      <c r="H24" s="72">
        <v>-64.452784091589194</v>
      </c>
      <c r="I24" s="71">
        <v>35571.750599999999</v>
      </c>
      <c r="J24" s="72">
        <v>15.7236989232727</v>
      </c>
      <c r="K24" s="71">
        <v>106571.019</v>
      </c>
      <c r="L24" s="72">
        <v>16.745348525978201</v>
      </c>
      <c r="M24" s="72">
        <v>-0.666215534637986</v>
      </c>
      <c r="N24" s="71">
        <v>2171744.2489999998</v>
      </c>
      <c r="O24" s="71">
        <v>74393988.4199</v>
      </c>
      <c r="P24" s="71">
        <v>23613</v>
      </c>
      <c r="Q24" s="71">
        <v>24674</v>
      </c>
      <c r="R24" s="72">
        <v>-4.3000729512847498</v>
      </c>
      <c r="S24" s="71">
        <v>9.5807465675687098</v>
      </c>
      <c r="T24" s="71">
        <v>9.36201897138689</v>
      </c>
      <c r="U24" s="73">
        <v>2.2829911493769401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252888.43590000001</v>
      </c>
      <c r="E25" s="71">
        <v>257045.7035</v>
      </c>
      <c r="F25" s="72">
        <v>98.382673764473196</v>
      </c>
      <c r="G25" s="71">
        <v>646099.26879999996</v>
      </c>
      <c r="H25" s="72">
        <v>-60.859197941875202</v>
      </c>
      <c r="I25" s="71">
        <v>21738.083900000001</v>
      </c>
      <c r="J25" s="72">
        <v>8.5959185213972908</v>
      </c>
      <c r="K25" s="71">
        <v>50974.597399999999</v>
      </c>
      <c r="L25" s="72">
        <v>7.8895921821232102</v>
      </c>
      <c r="M25" s="72">
        <v>-0.57355065054422605</v>
      </c>
      <c r="N25" s="71">
        <v>2287043.3240999999</v>
      </c>
      <c r="O25" s="71">
        <v>81314230.202199996</v>
      </c>
      <c r="P25" s="71">
        <v>17823</v>
      </c>
      <c r="Q25" s="71">
        <v>18677</v>
      </c>
      <c r="R25" s="72">
        <v>-4.5724688119076902</v>
      </c>
      <c r="S25" s="71">
        <v>14.188881551927301</v>
      </c>
      <c r="T25" s="71">
        <v>12.894114124324</v>
      </c>
      <c r="U25" s="73">
        <v>9.1252254299591602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441664.897</v>
      </c>
      <c r="E26" s="71">
        <v>532996.35479999997</v>
      </c>
      <c r="F26" s="72">
        <v>82.864524873857604</v>
      </c>
      <c r="G26" s="71">
        <v>737210.3443</v>
      </c>
      <c r="H26" s="72">
        <v>-40.089704327280998</v>
      </c>
      <c r="I26" s="71">
        <v>101580.4886</v>
      </c>
      <c r="J26" s="72">
        <v>22.999448063448899</v>
      </c>
      <c r="K26" s="71">
        <v>123920.1492</v>
      </c>
      <c r="L26" s="72">
        <v>16.809334019541598</v>
      </c>
      <c r="M26" s="72">
        <v>-0.180274642535695</v>
      </c>
      <c r="N26" s="71">
        <v>3917513.2363999998</v>
      </c>
      <c r="O26" s="71">
        <v>171883085.05309999</v>
      </c>
      <c r="P26" s="71">
        <v>31899</v>
      </c>
      <c r="Q26" s="71">
        <v>33382</v>
      </c>
      <c r="R26" s="72">
        <v>-4.4425139296626996</v>
      </c>
      <c r="S26" s="71">
        <v>13.845728612182199</v>
      </c>
      <c r="T26" s="71">
        <v>13.5885390899287</v>
      </c>
      <c r="U26" s="73">
        <v>1.8575369303946001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238895.97769999999</v>
      </c>
      <c r="E27" s="71">
        <v>251486.96239999999</v>
      </c>
      <c r="F27" s="72">
        <v>94.993384714721898</v>
      </c>
      <c r="G27" s="71">
        <v>643249.44299999997</v>
      </c>
      <c r="H27" s="72">
        <v>-62.861067304492003</v>
      </c>
      <c r="I27" s="71">
        <v>71881.5478</v>
      </c>
      <c r="J27" s="72">
        <v>30.089057376372899</v>
      </c>
      <c r="K27" s="71">
        <v>72399.805900000007</v>
      </c>
      <c r="L27" s="72">
        <v>11.2553235277345</v>
      </c>
      <c r="M27" s="72">
        <v>-7.1582802406380003E-3</v>
      </c>
      <c r="N27" s="71">
        <v>2300987.4197999998</v>
      </c>
      <c r="O27" s="71">
        <v>66748124.612899996</v>
      </c>
      <c r="P27" s="71">
        <v>30708</v>
      </c>
      <c r="Q27" s="71">
        <v>32962</v>
      </c>
      <c r="R27" s="72">
        <v>-6.8381772950670499</v>
      </c>
      <c r="S27" s="71">
        <v>7.7796006806043998</v>
      </c>
      <c r="T27" s="71">
        <v>7.8799580425944997</v>
      </c>
      <c r="U27" s="73">
        <v>-1.29000659687204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878941.12269999995</v>
      </c>
      <c r="E28" s="71">
        <v>977234.37840000005</v>
      </c>
      <c r="F28" s="72">
        <v>89.941690768090595</v>
      </c>
      <c r="G28" s="71">
        <v>1628577.0414</v>
      </c>
      <c r="H28" s="72">
        <v>-46.030117068061998</v>
      </c>
      <c r="I28" s="71">
        <v>40985.7281</v>
      </c>
      <c r="J28" s="72">
        <v>4.6630800450088001</v>
      </c>
      <c r="K28" s="71">
        <v>47116.385699999999</v>
      </c>
      <c r="L28" s="72">
        <v>2.8931014316336299</v>
      </c>
      <c r="M28" s="72">
        <v>-0.130117315004491</v>
      </c>
      <c r="N28" s="71">
        <v>8193546.2734000003</v>
      </c>
      <c r="O28" s="71">
        <v>236912100.85870001</v>
      </c>
      <c r="P28" s="71">
        <v>42429</v>
      </c>
      <c r="Q28" s="71">
        <v>43897</v>
      </c>
      <c r="R28" s="72">
        <v>-3.3441920860195502</v>
      </c>
      <c r="S28" s="71">
        <v>20.7155747884702</v>
      </c>
      <c r="T28" s="71">
        <v>20.580384509192001</v>
      </c>
      <c r="U28" s="73">
        <v>0.65260211535825297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678673.48629999999</v>
      </c>
      <c r="E29" s="71">
        <v>681647.75829999999</v>
      </c>
      <c r="F29" s="72">
        <v>99.563664375950196</v>
      </c>
      <c r="G29" s="71">
        <v>816424.18590000004</v>
      </c>
      <c r="H29" s="72">
        <v>-16.8724422890716</v>
      </c>
      <c r="I29" s="71">
        <v>105948.45630000001</v>
      </c>
      <c r="J29" s="72">
        <v>15.6111087936573</v>
      </c>
      <c r="K29" s="71">
        <v>108614.3452</v>
      </c>
      <c r="L29" s="72">
        <v>13.303665799693</v>
      </c>
      <c r="M29" s="72">
        <v>-2.4544537787261001E-2</v>
      </c>
      <c r="N29" s="71">
        <v>5738580.4505000003</v>
      </c>
      <c r="O29" s="71">
        <v>175504606.505</v>
      </c>
      <c r="P29" s="71">
        <v>100727</v>
      </c>
      <c r="Q29" s="71">
        <v>103020</v>
      </c>
      <c r="R29" s="72">
        <v>-2.2257814016695798</v>
      </c>
      <c r="S29" s="71">
        <v>6.7377514102475002</v>
      </c>
      <c r="T29" s="71">
        <v>6.7090726324985397</v>
      </c>
      <c r="U29" s="73">
        <v>0.42564315604372199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972802.41740000003</v>
      </c>
      <c r="E30" s="71">
        <v>956988.0024</v>
      </c>
      <c r="F30" s="72">
        <v>101.652519672173</v>
      </c>
      <c r="G30" s="71">
        <v>2214187.9896</v>
      </c>
      <c r="H30" s="72">
        <v>-56.065048588049699</v>
      </c>
      <c r="I30" s="71">
        <v>133623.5251</v>
      </c>
      <c r="J30" s="72">
        <v>13.7359367853068</v>
      </c>
      <c r="K30" s="71">
        <v>250445.9969</v>
      </c>
      <c r="L30" s="72">
        <v>11.310963571130401</v>
      </c>
      <c r="M30" s="72">
        <v>-0.46645773238949301</v>
      </c>
      <c r="N30" s="71">
        <v>9757617.3990000002</v>
      </c>
      <c r="O30" s="71">
        <v>323405625.14120001</v>
      </c>
      <c r="P30" s="71">
        <v>79033</v>
      </c>
      <c r="Q30" s="71">
        <v>82821</v>
      </c>
      <c r="R30" s="72">
        <v>-4.5737192258002199</v>
      </c>
      <c r="S30" s="71">
        <v>12.3088129945719</v>
      </c>
      <c r="T30" s="71">
        <v>12.566506025042001</v>
      </c>
      <c r="U30" s="73">
        <v>-2.09356524129266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897370.48880000005</v>
      </c>
      <c r="E31" s="71">
        <v>774732.75670000003</v>
      </c>
      <c r="F31" s="72">
        <v>115.829682047056</v>
      </c>
      <c r="G31" s="71">
        <v>1076895.9306000001</v>
      </c>
      <c r="H31" s="72">
        <v>-16.670639817533399</v>
      </c>
      <c r="I31" s="71">
        <v>42945.713600000003</v>
      </c>
      <c r="J31" s="72">
        <v>4.7857283180137502</v>
      </c>
      <c r="K31" s="71">
        <v>287.22570000000002</v>
      </c>
      <c r="L31" s="72">
        <v>2.6671630176926E-2</v>
      </c>
      <c r="M31" s="72">
        <v>148.51904930512799</v>
      </c>
      <c r="N31" s="71">
        <v>9055046.3005999997</v>
      </c>
      <c r="O31" s="71">
        <v>303270058.34119999</v>
      </c>
      <c r="P31" s="71">
        <v>31617</v>
      </c>
      <c r="Q31" s="71">
        <v>34432</v>
      </c>
      <c r="R31" s="72">
        <v>-8.1755343866171</v>
      </c>
      <c r="S31" s="71">
        <v>28.3825311952431</v>
      </c>
      <c r="T31" s="71">
        <v>28.711108875464699</v>
      </c>
      <c r="U31" s="73">
        <v>-1.15767574766794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98422.702999999994</v>
      </c>
      <c r="E32" s="71">
        <v>132554.91409999999</v>
      </c>
      <c r="F32" s="72">
        <v>74.250512452333197</v>
      </c>
      <c r="G32" s="71">
        <v>132823.16099999999</v>
      </c>
      <c r="H32" s="72">
        <v>-25.899442341987299</v>
      </c>
      <c r="I32" s="71">
        <v>26959.772700000001</v>
      </c>
      <c r="J32" s="72">
        <v>27.391823104065701</v>
      </c>
      <c r="K32" s="71">
        <v>31045.192999999999</v>
      </c>
      <c r="L32" s="72">
        <v>23.3733279393945</v>
      </c>
      <c r="M32" s="72">
        <v>-0.13159590600709101</v>
      </c>
      <c r="N32" s="71">
        <v>934802.34069999994</v>
      </c>
      <c r="O32" s="71">
        <v>33157293.3937</v>
      </c>
      <c r="P32" s="71">
        <v>21427</v>
      </c>
      <c r="Q32" s="71">
        <v>22868</v>
      </c>
      <c r="R32" s="72">
        <v>-6.3013818436242799</v>
      </c>
      <c r="S32" s="71">
        <v>4.5933963223969796</v>
      </c>
      <c r="T32" s="71">
        <v>4.5928513118768599</v>
      </c>
      <c r="U32" s="73">
        <v>1.1865088093106E-2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1">
        <v>2.0354000000000001</v>
      </c>
      <c r="H33" s="74"/>
      <c r="I33" s="74"/>
      <c r="J33" s="74"/>
      <c r="K33" s="71">
        <v>0.38240000000000002</v>
      </c>
      <c r="L33" s="72">
        <v>18.7874619239462</v>
      </c>
      <c r="M33" s="74"/>
      <c r="N33" s="71">
        <v>11.238899999999999</v>
      </c>
      <c r="O33" s="71">
        <v>196.9777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thickBot="1" x14ac:dyDescent="0.2">
      <c r="A35" s="56"/>
      <c r="B35" s="45" t="s">
        <v>32</v>
      </c>
      <c r="C35" s="46"/>
      <c r="D35" s="71">
        <v>128721.549</v>
      </c>
      <c r="E35" s="71">
        <v>147333.36730000001</v>
      </c>
      <c r="F35" s="72">
        <v>87.367547052594901</v>
      </c>
      <c r="G35" s="71">
        <v>243523.2562</v>
      </c>
      <c r="H35" s="72">
        <v>-47.141989225750201</v>
      </c>
      <c r="I35" s="71">
        <v>20493.5311</v>
      </c>
      <c r="J35" s="72">
        <v>15.9208238707569</v>
      </c>
      <c r="K35" s="71">
        <v>24055.056799999998</v>
      </c>
      <c r="L35" s="72">
        <v>9.8779300077378007</v>
      </c>
      <c r="M35" s="72">
        <v>-0.14805725588642099</v>
      </c>
      <c r="N35" s="71">
        <v>1447526.6686</v>
      </c>
      <c r="O35" s="71">
        <v>47739416.766999997</v>
      </c>
      <c r="P35" s="71">
        <v>9163</v>
      </c>
      <c r="Q35" s="71">
        <v>9577</v>
      </c>
      <c r="R35" s="72">
        <v>-4.32285684452334</v>
      </c>
      <c r="S35" s="71">
        <v>14.0479699879952</v>
      </c>
      <c r="T35" s="71">
        <v>13.908248814868999</v>
      </c>
      <c r="U35" s="73">
        <v>0.99460045291698196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47671.85</v>
      </c>
      <c r="E36" s="74"/>
      <c r="F36" s="74"/>
      <c r="G36" s="74"/>
      <c r="H36" s="74"/>
      <c r="I36" s="71">
        <v>1908.09</v>
      </c>
      <c r="J36" s="72">
        <v>4.0025507715769404</v>
      </c>
      <c r="K36" s="74"/>
      <c r="L36" s="74"/>
      <c r="M36" s="74"/>
      <c r="N36" s="71">
        <v>547204.97</v>
      </c>
      <c r="O36" s="71">
        <v>16658833.51</v>
      </c>
      <c r="P36" s="71">
        <v>41</v>
      </c>
      <c r="Q36" s="71">
        <v>63</v>
      </c>
      <c r="R36" s="72">
        <v>-34.920634920634903</v>
      </c>
      <c r="S36" s="71">
        <v>1162.7280487804901</v>
      </c>
      <c r="T36" s="71">
        <v>1201.0585714285701</v>
      </c>
      <c r="U36" s="73">
        <v>-3.2966025622488502</v>
      </c>
      <c r="V36" s="40"/>
      <c r="W36" s="40"/>
    </row>
    <row r="37" spans="1:23" ht="12" thickBot="1" x14ac:dyDescent="0.2">
      <c r="A37" s="56"/>
      <c r="B37" s="45" t="s">
        <v>36</v>
      </c>
      <c r="C37" s="46"/>
      <c r="D37" s="71">
        <v>129672.71</v>
      </c>
      <c r="E37" s="71">
        <v>106809.8172</v>
      </c>
      <c r="F37" s="72">
        <v>121.40523539815599</v>
      </c>
      <c r="G37" s="71">
        <v>385768.55</v>
      </c>
      <c r="H37" s="72">
        <v>-66.385878268199903</v>
      </c>
      <c r="I37" s="71">
        <v>-15189.8</v>
      </c>
      <c r="J37" s="72">
        <v>-11.7139527661603</v>
      </c>
      <c r="K37" s="71">
        <v>-37969.4</v>
      </c>
      <c r="L37" s="72">
        <v>-9.8425338198253893</v>
      </c>
      <c r="M37" s="72">
        <v>-0.59994627252471699</v>
      </c>
      <c r="N37" s="71">
        <v>3316742.17</v>
      </c>
      <c r="O37" s="71">
        <v>120569456.02</v>
      </c>
      <c r="P37" s="71">
        <v>80</v>
      </c>
      <c r="Q37" s="71">
        <v>71</v>
      </c>
      <c r="R37" s="72">
        <v>12.6760563380282</v>
      </c>
      <c r="S37" s="71">
        <v>1620.9088750000001</v>
      </c>
      <c r="T37" s="71">
        <v>2103.6964788732398</v>
      </c>
      <c r="U37" s="73">
        <v>-29.784993550191999</v>
      </c>
      <c r="V37" s="40"/>
      <c r="W37" s="40"/>
    </row>
    <row r="38" spans="1:23" ht="12" thickBot="1" x14ac:dyDescent="0.2">
      <c r="A38" s="56"/>
      <c r="B38" s="45" t="s">
        <v>37</v>
      </c>
      <c r="C38" s="46"/>
      <c r="D38" s="71">
        <v>15251.29</v>
      </c>
      <c r="E38" s="71">
        <v>87227.777300000002</v>
      </c>
      <c r="F38" s="72">
        <v>17.484441851070802</v>
      </c>
      <c r="G38" s="71">
        <v>123005.08</v>
      </c>
      <c r="H38" s="72">
        <v>-87.601089320863807</v>
      </c>
      <c r="I38" s="71">
        <v>1170.1099999999999</v>
      </c>
      <c r="J38" s="72">
        <v>7.6722034660674598</v>
      </c>
      <c r="K38" s="71">
        <v>-6917.26</v>
      </c>
      <c r="L38" s="72">
        <v>-5.6235563604365</v>
      </c>
      <c r="M38" s="72">
        <v>-1.1691580192157001</v>
      </c>
      <c r="N38" s="71">
        <v>1363828.33</v>
      </c>
      <c r="O38" s="71">
        <v>120686049.03</v>
      </c>
      <c r="P38" s="71">
        <v>14</v>
      </c>
      <c r="Q38" s="71">
        <v>28</v>
      </c>
      <c r="R38" s="72">
        <v>-50</v>
      </c>
      <c r="S38" s="71">
        <v>1089.37785714286</v>
      </c>
      <c r="T38" s="71">
        <v>1127.2892857142899</v>
      </c>
      <c r="U38" s="73">
        <v>-3.4800990604729001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122077.04</v>
      </c>
      <c r="E39" s="71">
        <v>69002.556599999996</v>
      </c>
      <c r="F39" s="72">
        <v>176.9166912288</v>
      </c>
      <c r="G39" s="71">
        <v>365313.88</v>
      </c>
      <c r="H39" s="72">
        <v>-66.582972429079305</v>
      </c>
      <c r="I39" s="71">
        <v>-19157.28</v>
      </c>
      <c r="J39" s="72">
        <v>-15.692778920589801</v>
      </c>
      <c r="K39" s="71">
        <v>-46401.120000000003</v>
      </c>
      <c r="L39" s="72">
        <v>-12.7017128393808</v>
      </c>
      <c r="M39" s="72">
        <v>-0.58713755185219696</v>
      </c>
      <c r="N39" s="71">
        <v>2421561.5099999998</v>
      </c>
      <c r="O39" s="71">
        <v>83678589.840000004</v>
      </c>
      <c r="P39" s="71">
        <v>79</v>
      </c>
      <c r="Q39" s="71">
        <v>86</v>
      </c>
      <c r="R39" s="72">
        <v>-8.1395348837209305</v>
      </c>
      <c r="S39" s="71">
        <v>1545.2789873417701</v>
      </c>
      <c r="T39" s="71">
        <v>1734.47755813954</v>
      </c>
      <c r="U39" s="73">
        <v>-12.243651298412299</v>
      </c>
      <c r="V39" s="40"/>
      <c r="W39" s="40"/>
    </row>
    <row r="40" spans="1:23" ht="12" thickBot="1" x14ac:dyDescent="0.2">
      <c r="A40" s="56"/>
      <c r="B40" s="45" t="s">
        <v>73</v>
      </c>
      <c r="C40" s="46"/>
      <c r="D40" s="71">
        <v>-0.94</v>
      </c>
      <c r="E40" s="74"/>
      <c r="F40" s="74"/>
      <c r="G40" s="71">
        <v>7.0000000000000007E-2</v>
      </c>
      <c r="H40" s="72">
        <v>-1442.8571428571399</v>
      </c>
      <c r="I40" s="71">
        <v>-0.94</v>
      </c>
      <c r="J40" s="72">
        <v>100</v>
      </c>
      <c r="K40" s="71">
        <v>0</v>
      </c>
      <c r="L40" s="72">
        <v>0</v>
      </c>
      <c r="M40" s="74"/>
      <c r="N40" s="71">
        <v>-7.0000000000000007E-2</v>
      </c>
      <c r="O40" s="71">
        <v>4096.59</v>
      </c>
      <c r="P40" s="71">
        <v>4</v>
      </c>
      <c r="Q40" s="74"/>
      <c r="R40" s="74"/>
      <c r="S40" s="71">
        <v>-0.23499999999999999</v>
      </c>
      <c r="T40" s="74"/>
      <c r="U40" s="75"/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137699.14439999999</v>
      </c>
      <c r="E41" s="71">
        <v>74248.232099999994</v>
      </c>
      <c r="F41" s="72">
        <v>185.45780890047601</v>
      </c>
      <c r="G41" s="71">
        <v>618232.48010000004</v>
      </c>
      <c r="H41" s="72">
        <v>-77.726963750314894</v>
      </c>
      <c r="I41" s="71">
        <v>10759.1057</v>
      </c>
      <c r="J41" s="72">
        <v>7.8134876922299901</v>
      </c>
      <c r="K41" s="71">
        <v>37716.596599999997</v>
      </c>
      <c r="L41" s="72">
        <v>6.1007141834248699</v>
      </c>
      <c r="M41" s="72">
        <v>-0.71473816118392797</v>
      </c>
      <c r="N41" s="71">
        <v>1759207.6950999999</v>
      </c>
      <c r="O41" s="71">
        <v>51520283.563600004</v>
      </c>
      <c r="P41" s="71">
        <v>226</v>
      </c>
      <c r="Q41" s="71">
        <v>281</v>
      </c>
      <c r="R41" s="72">
        <v>-19.572953736654799</v>
      </c>
      <c r="S41" s="71">
        <v>609.28824955752202</v>
      </c>
      <c r="T41" s="71">
        <v>668.05061032028505</v>
      </c>
      <c r="U41" s="73">
        <v>-9.6444270516355601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297362.42320000002</v>
      </c>
      <c r="E42" s="71">
        <v>232342.70060000001</v>
      </c>
      <c r="F42" s="72">
        <v>127.98440511885801</v>
      </c>
      <c r="G42" s="71">
        <v>682895.06169999996</v>
      </c>
      <c r="H42" s="72">
        <v>-56.4556196292084</v>
      </c>
      <c r="I42" s="71">
        <v>12759.311400000001</v>
      </c>
      <c r="J42" s="72">
        <v>4.29082843174786</v>
      </c>
      <c r="K42" s="71">
        <v>41038.181199999999</v>
      </c>
      <c r="L42" s="72">
        <v>6.0094417871231203</v>
      </c>
      <c r="M42" s="72">
        <v>-0.68908682044612701</v>
      </c>
      <c r="N42" s="71">
        <v>3125281.6049000002</v>
      </c>
      <c r="O42" s="71">
        <v>129122307.7403</v>
      </c>
      <c r="P42" s="71">
        <v>1712</v>
      </c>
      <c r="Q42" s="71">
        <v>1952</v>
      </c>
      <c r="R42" s="72">
        <v>-12.2950819672131</v>
      </c>
      <c r="S42" s="71">
        <v>173.693004205607</v>
      </c>
      <c r="T42" s="71">
        <v>170.202340317623</v>
      </c>
      <c r="U42" s="73">
        <v>2.0096744275621501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70495.75</v>
      </c>
      <c r="E43" s="71">
        <v>44512.998800000001</v>
      </c>
      <c r="F43" s="72">
        <v>158.371154270559</v>
      </c>
      <c r="G43" s="71">
        <v>167030.79999999999</v>
      </c>
      <c r="H43" s="72">
        <v>-57.794760008333803</v>
      </c>
      <c r="I43" s="71">
        <v>-9798.24</v>
      </c>
      <c r="J43" s="72">
        <v>-13.8990506519897</v>
      </c>
      <c r="K43" s="71">
        <v>-14384.68</v>
      </c>
      <c r="L43" s="72">
        <v>-8.6119925187450495</v>
      </c>
      <c r="M43" s="72">
        <v>-0.31884199022849302</v>
      </c>
      <c r="N43" s="71">
        <v>1519241.13</v>
      </c>
      <c r="O43" s="71">
        <v>53894237.450000003</v>
      </c>
      <c r="P43" s="71">
        <v>57</v>
      </c>
      <c r="Q43" s="71">
        <v>63</v>
      </c>
      <c r="R43" s="72">
        <v>-9.5238095238095202</v>
      </c>
      <c r="S43" s="71">
        <v>1236.76754385965</v>
      </c>
      <c r="T43" s="71">
        <v>1324.2717460317499</v>
      </c>
      <c r="U43" s="73">
        <v>-7.0752343564108804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36288.07</v>
      </c>
      <c r="E44" s="71">
        <v>9092.0885999999991</v>
      </c>
      <c r="F44" s="72">
        <v>399.11698616751301</v>
      </c>
      <c r="G44" s="71">
        <v>46570.98</v>
      </c>
      <c r="H44" s="72">
        <v>-22.080080771330099</v>
      </c>
      <c r="I44" s="71">
        <v>4972.33</v>
      </c>
      <c r="J44" s="72">
        <v>13.702382077636001</v>
      </c>
      <c r="K44" s="71">
        <v>6256.64</v>
      </c>
      <c r="L44" s="72">
        <v>13.4346324685459</v>
      </c>
      <c r="M44" s="72">
        <v>-0.205271519537643</v>
      </c>
      <c r="N44" s="71">
        <v>659844.74</v>
      </c>
      <c r="O44" s="71">
        <v>21504265.989999998</v>
      </c>
      <c r="P44" s="71">
        <v>41</v>
      </c>
      <c r="Q44" s="71">
        <v>46</v>
      </c>
      <c r="R44" s="72">
        <v>-10.869565217391299</v>
      </c>
      <c r="S44" s="71">
        <v>885.07487804878099</v>
      </c>
      <c r="T44" s="71">
        <v>887.38369565217397</v>
      </c>
      <c r="U44" s="73">
        <v>-0.26086127407473297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25369.8282</v>
      </c>
      <c r="E45" s="77"/>
      <c r="F45" s="77"/>
      <c r="G45" s="76">
        <v>48037.936099999999</v>
      </c>
      <c r="H45" s="78">
        <v>-47.187930498954103</v>
      </c>
      <c r="I45" s="76">
        <v>2435.1671999999999</v>
      </c>
      <c r="J45" s="78">
        <v>9.5986743812478803</v>
      </c>
      <c r="K45" s="76">
        <v>4441.2669999999998</v>
      </c>
      <c r="L45" s="78">
        <v>9.2453326694857694</v>
      </c>
      <c r="M45" s="78">
        <v>-0.451695383321921</v>
      </c>
      <c r="N45" s="76">
        <v>144232.81090000001</v>
      </c>
      <c r="O45" s="76">
        <v>6902302.7714</v>
      </c>
      <c r="P45" s="76">
        <v>27</v>
      </c>
      <c r="Q45" s="76">
        <v>27</v>
      </c>
      <c r="R45" s="78">
        <v>0</v>
      </c>
      <c r="S45" s="76">
        <v>939.62326666666695</v>
      </c>
      <c r="T45" s="76">
        <v>702.46254444444503</v>
      </c>
      <c r="U45" s="79">
        <v>25.239979748857699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activeCell="F24" sqref="F2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63222</v>
      </c>
      <c r="D2" s="32">
        <v>622680.78096153797</v>
      </c>
      <c r="E2" s="32">
        <v>462591.469638462</v>
      </c>
      <c r="F2" s="32">
        <v>160089.31132307701</v>
      </c>
      <c r="G2" s="32">
        <v>462591.469638462</v>
      </c>
      <c r="H2" s="32">
        <v>0.257096920633825</v>
      </c>
    </row>
    <row r="3" spans="1:8" ht="14.25" x14ac:dyDescent="0.2">
      <c r="A3" s="32">
        <v>2</v>
      </c>
      <c r="B3" s="33">
        <v>13</v>
      </c>
      <c r="C3" s="32">
        <v>13246</v>
      </c>
      <c r="D3" s="32">
        <v>97123.565767060005</v>
      </c>
      <c r="E3" s="32">
        <v>76569.934082898399</v>
      </c>
      <c r="F3" s="32">
        <v>20553.631684161599</v>
      </c>
      <c r="G3" s="32">
        <v>76569.934082898399</v>
      </c>
      <c r="H3" s="32">
        <v>0.21162352845917101</v>
      </c>
    </row>
    <row r="4" spans="1:8" ht="14.25" x14ac:dyDescent="0.2">
      <c r="A4" s="32">
        <v>3</v>
      </c>
      <c r="B4" s="33">
        <v>14</v>
      </c>
      <c r="C4" s="32">
        <v>102940</v>
      </c>
      <c r="D4" s="32">
        <v>106784.62936324799</v>
      </c>
      <c r="E4" s="32">
        <v>81097.641911965795</v>
      </c>
      <c r="F4" s="32">
        <v>25686.987451282101</v>
      </c>
      <c r="G4" s="32">
        <v>81097.641911965795</v>
      </c>
      <c r="H4" s="32">
        <v>0.240549483614378</v>
      </c>
    </row>
    <row r="5" spans="1:8" ht="14.25" x14ac:dyDescent="0.2">
      <c r="A5" s="32">
        <v>4</v>
      </c>
      <c r="B5" s="33">
        <v>15</v>
      </c>
      <c r="C5" s="32">
        <v>3320</v>
      </c>
      <c r="D5" s="32">
        <v>53406.616872649603</v>
      </c>
      <c r="E5" s="32">
        <v>40205.035216239303</v>
      </c>
      <c r="F5" s="32">
        <v>13201.581656410301</v>
      </c>
      <c r="G5" s="32">
        <v>40205.035216239303</v>
      </c>
      <c r="H5" s="32">
        <v>0.24719000059281099</v>
      </c>
    </row>
    <row r="6" spans="1:8" ht="14.25" x14ac:dyDescent="0.2">
      <c r="A6" s="32">
        <v>5</v>
      </c>
      <c r="B6" s="33">
        <v>16</v>
      </c>
      <c r="C6" s="32">
        <v>3731</v>
      </c>
      <c r="D6" s="32">
        <v>220626.31825213699</v>
      </c>
      <c r="E6" s="32">
        <v>172615.02330512801</v>
      </c>
      <c r="F6" s="32">
        <v>48011.2949470085</v>
      </c>
      <c r="G6" s="32">
        <v>172615.02330512801</v>
      </c>
      <c r="H6" s="32">
        <v>0.21761363434502001</v>
      </c>
    </row>
    <row r="7" spans="1:8" ht="14.25" x14ac:dyDescent="0.2">
      <c r="A7" s="32">
        <v>6</v>
      </c>
      <c r="B7" s="33">
        <v>17</v>
      </c>
      <c r="C7" s="32">
        <v>17529.662</v>
      </c>
      <c r="D7" s="32">
        <v>256120.74544444401</v>
      </c>
      <c r="E7" s="32">
        <v>183992.63760512799</v>
      </c>
      <c r="F7" s="32">
        <v>72128.107839316202</v>
      </c>
      <c r="G7" s="32">
        <v>183992.63760512799</v>
      </c>
      <c r="H7" s="32">
        <v>0.28161759296051098</v>
      </c>
    </row>
    <row r="8" spans="1:8" ht="14.25" x14ac:dyDescent="0.2">
      <c r="A8" s="32">
        <v>7</v>
      </c>
      <c r="B8" s="33">
        <v>18</v>
      </c>
      <c r="C8" s="32">
        <v>57614</v>
      </c>
      <c r="D8" s="32">
        <v>107408.45631453001</v>
      </c>
      <c r="E8" s="32">
        <v>88132.012449572605</v>
      </c>
      <c r="F8" s="32">
        <v>19276.443864957299</v>
      </c>
      <c r="G8" s="32">
        <v>88132.012449572605</v>
      </c>
      <c r="H8" s="32">
        <v>0.17946858679831501</v>
      </c>
    </row>
    <row r="9" spans="1:8" ht="14.25" x14ac:dyDescent="0.2">
      <c r="A9" s="32">
        <v>8</v>
      </c>
      <c r="B9" s="33">
        <v>19</v>
      </c>
      <c r="C9" s="32">
        <v>13446</v>
      </c>
      <c r="D9" s="32">
        <v>78331.416907692299</v>
      </c>
      <c r="E9" s="32">
        <v>73888.080144444393</v>
      </c>
      <c r="F9" s="32">
        <v>4443.3367632478603</v>
      </c>
      <c r="G9" s="32">
        <v>73888.080144444393</v>
      </c>
      <c r="H9" s="32">
        <v>5.6724835815034499E-2</v>
      </c>
    </row>
    <row r="10" spans="1:8" ht="14.25" x14ac:dyDescent="0.2">
      <c r="A10" s="32">
        <v>9</v>
      </c>
      <c r="B10" s="33">
        <v>21</v>
      </c>
      <c r="C10" s="32">
        <v>230690</v>
      </c>
      <c r="D10" s="32">
        <v>841273.76244871796</v>
      </c>
      <c r="E10" s="32">
        <v>798863.593238462</v>
      </c>
      <c r="F10" s="32">
        <v>42410.169210256397</v>
      </c>
      <c r="G10" s="32">
        <v>798863.593238462</v>
      </c>
      <c r="H10" s="35">
        <v>5.0411852958318799E-2</v>
      </c>
    </row>
    <row r="11" spans="1:8" ht="14.25" x14ac:dyDescent="0.2">
      <c r="A11" s="32">
        <v>10</v>
      </c>
      <c r="B11" s="33">
        <v>22</v>
      </c>
      <c r="C11" s="32">
        <v>40656.214999999997</v>
      </c>
      <c r="D11" s="32">
        <v>587748.16918717895</v>
      </c>
      <c r="E11" s="32">
        <v>473896.417687179</v>
      </c>
      <c r="F11" s="32">
        <v>113851.7515</v>
      </c>
      <c r="G11" s="32">
        <v>473896.417687179</v>
      </c>
      <c r="H11" s="32">
        <v>0.193708389866106</v>
      </c>
    </row>
    <row r="12" spans="1:8" ht="14.25" x14ac:dyDescent="0.2">
      <c r="A12" s="32">
        <v>11</v>
      </c>
      <c r="B12" s="33">
        <v>23</v>
      </c>
      <c r="C12" s="32">
        <v>167240.98800000001</v>
      </c>
      <c r="D12" s="32">
        <v>1286520.86383761</v>
      </c>
      <c r="E12" s="32">
        <v>1095058.5072205099</v>
      </c>
      <c r="F12" s="32">
        <v>191462.35661709399</v>
      </c>
      <c r="G12" s="32">
        <v>1095058.5072205099</v>
      </c>
      <c r="H12" s="32">
        <v>0.14882180460406599</v>
      </c>
    </row>
    <row r="13" spans="1:8" ht="14.25" x14ac:dyDescent="0.2">
      <c r="A13" s="32">
        <v>12</v>
      </c>
      <c r="B13" s="33">
        <v>24</v>
      </c>
      <c r="C13" s="32">
        <v>20569</v>
      </c>
      <c r="D13" s="32">
        <v>523610.594090598</v>
      </c>
      <c r="E13" s="32">
        <v>423341.58451538498</v>
      </c>
      <c r="F13" s="32">
        <v>100269.009575214</v>
      </c>
      <c r="G13" s="32">
        <v>423341.58451538498</v>
      </c>
      <c r="H13" s="32">
        <v>0.191495379785735</v>
      </c>
    </row>
    <row r="14" spans="1:8" ht="14.25" x14ac:dyDescent="0.2">
      <c r="A14" s="32">
        <v>13</v>
      </c>
      <c r="B14" s="33">
        <v>25</v>
      </c>
      <c r="C14" s="32">
        <v>83473</v>
      </c>
      <c r="D14" s="32">
        <v>987833.13289999997</v>
      </c>
      <c r="E14" s="32">
        <v>872392.62749999994</v>
      </c>
      <c r="F14" s="32">
        <v>115440.50539999999</v>
      </c>
      <c r="G14" s="32">
        <v>872392.62749999994</v>
      </c>
      <c r="H14" s="32">
        <v>0.116862354131714</v>
      </c>
    </row>
    <row r="15" spans="1:8" ht="14.25" x14ac:dyDescent="0.2">
      <c r="A15" s="32">
        <v>14</v>
      </c>
      <c r="B15" s="33">
        <v>26</v>
      </c>
      <c r="C15" s="32">
        <v>59429</v>
      </c>
      <c r="D15" s="32">
        <v>342315.66504457302</v>
      </c>
      <c r="E15" s="32">
        <v>274202.69775842997</v>
      </c>
      <c r="F15" s="32">
        <v>68112.967286143306</v>
      </c>
      <c r="G15" s="32">
        <v>274202.69775842997</v>
      </c>
      <c r="H15" s="32">
        <v>0.19897706778120799</v>
      </c>
    </row>
    <row r="16" spans="1:8" ht="14.25" x14ac:dyDescent="0.2">
      <c r="A16" s="32">
        <v>15</v>
      </c>
      <c r="B16" s="33">
        <v>27</v>
      </c>
      <c r="C16" s="32">
        <v>200697.17800000001</v>
      </c>
      <c r="D16" s="32">
        <v>1439976.2930999999</v>
      </c>
      <c r="E16" s="32">
        <v>1276792.6987999999</v>
      </c>
      <c r="F16" s="32">
        <v>163183.5943</v>
      </c>
      <c r="G16" s="32">
        <v>1276792.6987999999</v>
      </c>
      <c r="H16" s="32">
        <v>0.113323806150097</v>
      </c>
    </row>
    <row r="17" spans="1:8" ht="14.25" x14ac:dyDescent="0.2">
      <c r="A17" s="32">
        <v>16</v>
      </c>
      <c r="B17" s="33">
        <v>29</v>
      </c>
      <c r="C17" s="32">
        <v>198717.78</v>
      </c>
      <c r="D17" s="32">
        <v>2625844.42065043</v>
      </c>
      <c r="E17" s="32">
        <v>2272294.7184222201</v>
      </c>
      <c r="F17" s="32">
        <v>353549.70222820499</v>
      </c>
      <c r="G17" s="32">
        <v>2272294.7184222201</v>
      </c>
      <c r="H17" s="32">
        <v>0.134642288571168</v>
      </c>
    </row>
    <row r="18" spans="1:8" ht="14.25" x14ac:dyDescent="0.2">
      <c r="A18" s="32">
        <v>17</v>
      </c>
      <c r="B18" s="33">
        <v>31</v>
      </c>
      <c r="C18" s="32">
        <v>24552.682000000001</v>
      </c>
      <c r="D18" s="32">
        <v>226230.17128292099</v>
      </c>
      <c r="E18" s="32">
        <v>190658.40500334799</v>
      </c>
      <c r="F18" s="32">
        <v>35571.766279573298</v>
      </c>
      <c r="G18" s="32">
        <v>190658.40500334799</v>
      </c>
      <c r="H18" s="32">
        <v>0.15723705674557301</v>
      </c>
    </row>
    <row r="19" spans="1:8" ht="14.25" x14ac:dyDescent="0.2">
      <c r="A19" s="32">
        <v>18</v>
      </c>
      <c r="B19" s="33">
        <v>32</v>
      </c>
      <c r="C19" s="32">
        <v>16172.5</v>
      </c>
      <c r="D19" s="32">
        <v>252888.41626750599</v>
      </c>
      <c r="E19" s="32">
        <v>231150.345702741</v>
      </c>
      <c r="F19" s="32">
        <v>21738.070564765301</v>
      </c>
      <c r="G19" s="32">
        <v>231150.345702741</v>
      </c>
      <c r="H19" s="32">
        <v>8.5959139155550299E-2</v>
      </c>
    </row>
    <row r="20" spans="1:8" ht="14.25" x14ac:dyDescent="0.2">
      <c r="A20" s="32">
        <v>19</v>
      </c>
      <c r="B20" s="33">
        <v>33</v>
      </c>
      <c r="C20" s="32">
        <v>28063.488000000001</v>
      </c>
      <c r="D20" s="32">
        <v>441664.79677923798</v>
      </c>
      <c r="E20" s="32">
        <v>340084.385217531</v>
      </c>
      <c r="F20" s="32">
        <v>101580.41156170701</v>
      </c>
      <c r="G20" s="32">
        <v>340084.385217531</v>
      </c>
      <c r="H20" s="32">
        <v>0.229994358396829</v>
      </c>
    </row>
    <row r="21" spans="1:8" ht="14.25" x14ac:dyDescent="0.2">
      <c r="A21" s="32">
        <v>20</v>
      </c>
      <c r="B21" s="33">
        <v>34</v>
      </c>
      <c r="C21" s="32">
        <v>44190.411</v>
      </c>
      <c r="D21" s="32">
        <v>238895.84237507</v>
      </c>
      <c r="E21" s="32">
        <v>167014.449007691</v>
      </c>
      <c r="F21" s="32">
        <v>71881.393367378696</v>
      </c>
      <c r="G21" s="32">
        <v>167014.449007691</v>
      </c>
      <c r="H21" s="32">
        <v>0.30089009776287301</v>
      </c>
    </row>
    <row r="22" spans="1:8" ht="14.25" x14ac:dyDescent="0.2">
      <c r="A22" s="32">
        <v>21</v>
      </c>
      <c r="B22" s="33">
        <v>35</v>
      </c>
      <c r="C22" s="32">
        <v>29793.083999999999</v>
      </c>
      <c r="D22" s="32">
        <v>878941.12258141604</v>
      </c>
      <c r="E22" s="32">
        <v>837955.40380442503</v>
      </c>
      <c r="F22" s="32">
        <v>40985.718776991198</v>
      </c>
      <c r="G22" s="32">
        <v>837955.40380442503</v>
      </c>
      <c r="H22" s="32">
        <v>4.6630789849287799E-2</v>
      </c>
    </row>
    <row r="23" spans="1:8" ht="14.25" x14ac:dyDescent="0.2">
      <c r="A23" s="32">
        <v>22</v>
      </c>
      <c r="B23" s="33">
        <v>36</v>
      </c>
      <c r="C23" s="32">
        <v>130447.702</v>
      </c>
      <c r="D23" s="32">
        <v>678673.486781416</v>
      </c>
      <c r="E23" s="32">
        <v>572725.00621769601</v>
      </c>
      <c r="F23" s="32">
        <v>105948.48056372</v>
      </c>
      <c r="G23" s="32">
        <v>572725.00621769601</v>
      </c>
      <c r="H23" s="32">
        <v>0.15611112357751999</v>
      </c>
    </row>
    <row r="24" spans="1:8" ht="14.25" x14ac:dyDescent="0.2">
      <c r="A24" s="32">
        <v>23</v>
      </c>
      <c r="B24" s="33">
        <v>37</v>
      </c>
      <c r="C24" s="32">
        <v>135508.53099999999</v>
      </c>
      <c r="D24" s="32">
        <v>972802.41951150401</v>
      </c>
      <c r="E24" s="32">
        <v>839178.90987587103</v>
      </c>
      <c r="F24" s="32">
        <v>133623.509635633</v>
      </c>
      <c r="G24" s="32">
        <v>839178.90987587103</v>
      </c>
      <c r="H24" s="32">
        <v>0.13735935165820501</v>
      </c>
    </row>
    <row r="25" spans="1:8" ht="14.25" x14ac:dyDescent="0.2">
      <c r="A25" s="32">
        <v>24</v>
      </c>
      <c r="B25" s="33">
        <v>38</v>
      </c>
      <c r="C25" s="32">
        <v>180075.12400000001</v>
      </c>
      <c r="D25" s="32">
        <v>897370.46290265501</v>
      </c>
      <c r="E25" s="32">
        <v>854424.77908938099</v>
      </c>
      <c r="F25" s="32">
        <v>42945.6838132743</v>
      </c>
      <c r="G25" s="32">
        <v>854424.77908938099</v>
      </c>
      <c r="H25" s="32">
        <v>4.7857251367914702E-2</v>
      </c>
    </row>
    <row r="26" spans="1:8" ht="14.25" x14ac:dyDescent="0.2">
      <c r="A26" s="32">
        <v>25</v>
      </c>
      <c r="B26" s="33">
        <v>39</v>
      </c>
      <c r="C26" s="32">
        <v>63042.495999999999</v>
      </c>
      <c r="D26" s="32">
        <v>98422.634888586297</v>
      </c>
      <c r="E26" s="32">
        <v>71462.936997830795</v>
      </c>
      <c r="F26" s="32">
        <v>26959.697890755499</v>
      </c>
      <c r="G26" s="32">
        <v>71462.936997830795</v>
      </c>
      <c r="H26" s="32">
        <v>0.27391766051857502</v>
      </c>
    </row>
    <row r="27" spans="1:8" ht="14.25" x14ac:dyDescent="0.2">
      <c r="A27" s="32">
        <v>26</v>
      </c>
      <c r="B27" s="33">
        <v>42</v>
      </c>
      <c r="C27" s="32">
        <v>6768.5039999999999</v>
      </c>
      <c r="D27" s="32">
        <v>128721.5477</v>
      </c>
      <c r="E27" s="32">
        <v>108228.02250000001</v>
      </c>
      <c r="F27" s="32">
        <v>20493.5252</v>
      </c>
      <c r="G27" s="32">
        <v>108228.02250000001</v>
      </c>
      <c r="H27" s="32">
        <v>0.15920819448009199</v>
      </c>
    </row>
    <row r="28" spans="1:8" ht="14.25" x14ac:dyDescent="0.2">
      <c r="A28" s="32">
        <v>27</v>
      </c>
      <c r="B28" s="33">
        <v>75</v>
      </c>
      <c r="C28" s="32">
        <v>243</v>
      </c>
      <c r="D28" s="32">
        <v>137699.14529914499</v>
      </c>
      <c r="E28" s="32">
        <v>126940.038461538</v>
      </c>
      <c r="F28" s="32">
        <v>10759.1068376068</v>
      </c>
      <c r="G28" s="32">
        <v>126940.038461538</v>
      </c>
      <c r="H28" s="32">
        <v>7.8134884673635094E-2</v>
      </c>
    </row>
    <row r="29" spans="1:8" ht="14.25" x14ac:dyDescent="0.2">
      <c r="A29" s="32">
        <v>28</v>
      </c>
      <c r="B29" s="33">
        <v>76</v>
      </c>
      <c r="C29" s="32">
        <v>1815</v>
      </c>
      <c r="D29" s="32">
        <v>297362.41603589698</v>
      </c>
      <c r="E29" s="32">
        <v>284603.11059743603</v>
      </c>
      <c r="F29" s="32">
        <v>12759.305438461501</v>
      </c>
      <c r="G29" s="32">
        <v>284603.11059743603</v>
      </c>
      <c r="H29" s="32">
        <v>4.29082653031755E-2</v>
      </c>
    </row>
    <row r="30" spans="1:8" ht="14.25" x14ac:dyDescent="0.2">
      <c r="A30" s="32">
        <v>29</v>
      </c>
      <c r="B30" s="33">
        <v>99</v>
      </c>
      <c r="C30" s="32">
        <v>30</v>
      </c>
      <c r="D30" s="32">
        <v>25369.828303456601</v>
      </c>
      <c r="E30" s="32">
        <v>22934.660918236099</v>
      </c>
      <c r="F30" s="32">
        <v>2435.1673852204799</v>
      </c>
      <c r="G30" s="32">
        <v>22934.660918236099</v>
      </c>
      <c r="H30" s="32">
        <v>9.5986750721868005E-2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41</v>
      </c>
      <c r="D32" s="37">
        <v>47671.85</v>
      </c>
      <c r="E32" s="37">
        <v>45763.76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58</v>
      </c>
      <c r="D33" s="37">
        <v>129672.71</v>
      </c>
      <c r="E33" s="37">
        <v>144862.51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8</v>
      </c>
      <c r="D34" s="37">
        <v>15251.29</v>
      </c>
      <c r="E34" s="37">
        <v>14081.18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73</v>
      </c>
      <c r="D35" s="37">
        <v>122077.04</v>
      </c>
      <c r="E35" s="37">
        <v>141234.32</v>
      </c>
      <c r="F35" s="32"/>
      <c r="G35" s="32"/>
      <c r="H35" s="32"/>
    </row>
    <row r="36" spans="1:8" ht="14.25" x14ac:dyDescent="0.2">
      <c r="A36" s="32"/>
      <c r="B36" s="36">
        <v>74</v>
      </c>
      <c r="C36" s="37">
        <v>-4</v>
      </c>
      <c r="D36" s="37">
        <v>-0.94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77</v>
      </c>
      <c r="C37" s="37">
        <v>49</v>
      </c>
      <c r="D37" s="37">
        <v>70495.75</v>
      </c>
      <c r="E37" s="37">
        <v>80293.990000000005</v>
      </c>
      <c r="F37" s="32"/>
      <c r="G37" s="32"/>
      <c r="H37" s="32"/>
    </row>
    <row r="38" spans="1:8" ht="14.25" x14ac:dyDescent="0.2">
      <c r="A38" s="32"/>
      <c r="B38" s="36">
        <v>78</v>
      </c>
      <c r="C38" s="37">
        <v>33</v>
      </c>
      <c r="D38" s="37">
        <v>36288.07</v>
      </c>
      <c r="E38" s="37">
        <v>31315.74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2015-09-09T04:56:55Z</dcterms:modified>
</cp:coreProperties>
</file>