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<sst xmlns="http://schemas.openxmlformats.org/spreadsheetml/2006/main" count="117" uniqueCount="75">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</sst>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9" sqref="O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16180242.4836</v>
      </c>
      <c r="F3" s="25">
        <f>RA!I7</f>
        <v>2329673.4608999998</v>
      </c>
      <c r="G3" s="16">
        <f>SUM(G4:G40)</f>
        <v>13850569.022700001</v>
      </c>
      <c r="H3" s="27">
        <f>RA!J7</f>
        <v>14.3982604912214</v>
      </c>
      <c r="I3" s="20">
        <f>SUM(I4:I40)</f>
        <v>16180245.534584679</v>
      </c>
      <c r="J3" s="21">
        <f>SUM(J4:J40)</f>
        <v>13850569.004886795</v>
      </c>
      <c r="K3" s="22">
        <f>E3-I3</f>
        <v>-3.0509846787899733</v>
      </c>
      <c r="L3" s="22">
        <f>G3-J3</f>
        <v>1.7813205718994141E-2</v>
      </c>
    </row>
    <row r="4" spans="1:13" x14ac:dyDescent="0.15">
      <c r="A4" s="44">
        <f>RA!A8</f>
        <v>42256</v>
      </c>
      <c r="B4" s="12">
        <v>12</v>
      </c>
      <c r="C4" s="42" t="s">
        <v>6</v>
      </c>
      <c r="D4" s="42"/>
      <c r="E4" s="15">
        <f>VLOOKUP(C4,RA!B8:D36,3,0)</f>
        <v>620542.28200000001</v>
      </c>
      <c r="F4" s="25">
        <f>VLOOKUP(C4,RA!B8:I39,8,0)</f>
        <v>172405.1379</v>
      </c>
      <c r="G4" s="16">
        <f t="shared" ref="G4:G40" si="0">E4-F4</f>
        <v>448137.14410000003</v>
      </c>
      <c r="H4" s="27">
        <f>RA!J8</f>
        <v>27.782979967833999</v>
      </c>
      <c r="I4" s="20">
        <f>VLOOKUP(B4,RMS!B:D,3,FALSE)</f>
        <v>620543.10669059795</v>
      </c>
      <c r="J4" s="21">
        <f>VLOOKUP(B4,RMS!B:E,4,FALSE)</f>
        <v>448137.15723846201</v>
      </c>
      <c r="K4" s="22">
        <f t="shared" ref="K4:K40" si="1">E4-I4</f>
        <v>-0.82469059794675559</v>
      </c>
      <c r="L4" s="22">
        <f t="shared" ref="L4:L40" si="2">G4-J4</f>
        <v>-1.3138461974449456E-2</v>
      </c>
    </row>
    <row r="5" spans="1:13" x14ac:dyDescent="0.15">
      <c r="A5" s="44"/>
      <c r="B5" s="12">
        <v>13</v>
      </c>
      <c r="C5" s="42" t="s">
        <v>7</v>
      </c>
      <c r="D5" s="42"/>
      <c r="E5" s="15">
        <f>VLOOKUP(C5,RA!B8:D37,3,0)</f>
        <v>95183.029399999999</v>
      </c>
      <c r="F5" s="25">
        <f>VLOOKUP(C5,RA!B9:I40,8,0)</f>
        <v>23607.0792</v>
      </c>
      <c r="G5" s="16">
        <f t="shared" si="0"/>
        <v>71575.950199999992</v>
      </c>
      <c r="H5" s="27">
        <f>RA!J9</f>
        <v>24.801773329563702</v>
      </c>
      <c r="I5" s="20">
        <f>VLOOKUP(B5,RMS!B:D,3,FALSE)</f>
        <v>95183.100997625006</v>
      </c>
      <c r="J5" s="21">
        <f>VLOOKUP(B5,RMS!B:E,4,FALSE)</f>
        <v>71575.953934989797</v>
      </c>
      <c r="K5" s="22">
        <f t="shared" si="1"/>
        <v>-7.1597625006688759E-2</v>
      </c>
      <c r="L5" s="22">
        <f t="shared" si="2"/>
        <v>-3.7349898047978058E-3</v>
      </c>
      <c r="M5" s="34"/>
    </row>
    <row r="6" spans="1:13" x14ac:dyDescent="0.15">
      <c r="A6" s="44"/>
      <c r="B6" s="12">
        <v>14</v>
      </c>
      <c r="C6" s="42" t="s">
        <v>8</v>
      </c>
      <c r="D6" s="42"/>
      <c r="E6" s="15">
        <f>VLOOKUP(C6,RA!B10:D38,3,0)</f>
        <v>114053.4042</v>
      </c>
      <c r="F6" s="25">
        <f>VLOOKUP(C6,RA!B10:I41,8,0)</f>
        <v>32994.928999999996</v>
      </c>
      <c r="G6" s="16">
        <f t="shared" si="0"/>
        <v>81058.475200000015</v>
      </c>
      <c r="H6" s="27">
        <f>RA!J10</f>
        <v>28.929367984616501</v>
      </c>
      <c r="I6" s="20">
        <f>VLOOKUP(B6,RMS!B:D,3,FALSE)</f>
        <v>114055.375852137</v>
      </c>
      <c r="J6" s="21">
        <f>VLOOKUP(B6,RMS!B:E,4,FALSE)</f>
        <v>81058.475163247902</v>
      </c>
      <c r="K6" s="22">
        <f>E6-I6</f>
        <v>-1.9716521369991824</v>
      </c>
      <c r="L6" s="22">
        <f t="shared" si="2"/>
        <v>3.6752113373950124E-5</v>
      </c>
      <c r="M6" s="34"/>
    </row>
    <row r="7" spans="1:13" x14ac:dyDescent="0.15">
      <c r="A7" s="44"/>
      <c r="B7" s="12">
        <v>15</v>
      </c>
      <c r="C7" s="42" t="s">
        <v>9</v>
      </c>
      <c r="D7" s="42"/>
      <c r="E7" s="15">
        <f>VLOOKUP(C7,RA!B10:D39,3,0)</f>
        <v>52111.069499999998</v>
      </c>
      <c r="F7" s="25">
        <f>VLOOKUP(C7,RA!B11:I42,8,0)</f>
        <v>12848.305</v>
      </c>
      <c r="G7" s="16">
        <f t="shared" si="0"/>
        <v>39262.764499999997</v>
      </c>
      <c r="H7" s="27">
        <f>RA!J11</f>
        <v>24.655615636520398</v>
      </c>
      <c r="I7" s="20">
        <f>VLOOKUP(B7,RMS!B:D,3,FALSE)</f>
        <v>52111.1102042735</v>
      </c>
      <c r="J7" s="21">
        <f>VLOOKUP(B7,RMS!B:E,4,FALSE)</f>
        <v>39262.764764102598</v>
      </c>
      <c r="K7" s="22">
        <f t="shared" si="1"/>
        <v>-4.0704273502342403E-2</v>
      </c>
      <c r="L7" s="22">
        <f t="shared" si="2"/>
        <v>-2.6410260034026578E-4</v>
      </c>
      <c r="M7" s="34"/>
    </row>
    <row r="8" spans="1:13" x14ac:dyDescent="0.15">
      <c r="A8" s="44"/>
      <c r="B8" s="12">
        <v>16</v>
      </c>
      <c r="C8" s="42" t="s">
        <v>10</v>
      </c>
      <c r="D8" s="42"/>
      <c r="E8" s="15">
        <f>VLOOKUP(C8,RA!B12:D39,3,0)</f>
        <v>173914.04190000001</v>
      </c>
      <c r="F8" s="25">
        <f>VLOOKUP(C8,RA!B12:I43,8,0)</f>
        <v>49243.211600000002</v>
      </c>
      <c r="G8" s="16">
        <f t="shared" si="0"/>
        <v>124670.8303</v>
      </c>
      <c r="H8" s="27">
        <f>RA!J12</f>
        <v>28.314684117522098</v>
      </c>
      <c r="I8" s="20">
        <f>VLOOKUP(B8,RMS!B:D,3,FALSE)</f>
        <v>173914.029688034</v>
      </c>
      <c r="J8" s="21">
        <f>VLOOKUP(B8,RMS!B:E,4,FALSE)</f>
        <v>124670.82815641</v>
      </c>
      <c r="K8" s="22">
        <f t="shared" si="1"/>
        <v>1.2211966008180752E-2</v>
      </c>
      <c r="L8" s="22">
        <f t="shared" si="2"/>
        <v>2.1435899980133399E-3</v>
      </c>
      <c r="M8" s="34"/>
    </row>
    <row r="9" spans="1:13" x14ac:dyDescent="0.15">
      <c r="A9" s="44"/>
      <c r="B9" s="12">
        <v>17</v>
      </c>
      <c r="C9" s="42" t="s">
        <v>11</v>
      </c>
      <c r="D9" s="42"/>
      <c r="E9" s="15">
        <f>VLOOKUP(C9,RA!B12:D40,3,0)</f>
        <v>247765.50330000001</v>
      </c>
      <c r="F9" s="25">
        <f>VLOOKUP(C9,RA!B13:I44,8,0)</f>
        <v>74561.148000000001</v>
      </c>
      <c r="G9" s="16">
        <f t="shared" si="0"/>
        <v>173204.3553</v>
      </c>
      <c r="H9" s="27">
        <f>RA!J13</f>
        <v>30.093433915099801</v>
      </c>
      <c r="I9" s="20">
        <f>VLOOKUP(B9,RMS!B:D,3,FALSE)</f>
        <v>247765.739879487</v>
      </c>
      <c r="J9" s="21">
        <f>VLOOKUP(B9,RMS!B:E,4,FALSE)</f>
        <v>173204.35336752099</v>
      </c>
      <c r="K9" s="22">
        <f t="shared" si="1"/>
        <v>-0.23657948698382825</v>
      </c>
      <c r="L9" s="22">
        <f t="shared" si="2"/>
        <v>1.9324790046084672E-3</v>
      </c>
      <c r="M9" s="34"/>
    </row>
    <row r="10" spans="1:13" x14ac:dyDescent="0.15">
      <c r="A10" s="44"/>
      <c r="B10" s="12">
        <v>18</v>
      </c>
      <c r="C10" s="42" t="s">
        <v>12</v>
      </c>
      <c r="D10" s="42"/>
      <c r="E10" s="15">
        <f>VLOOKUP(C10,RA!B14:D41,3,0)</f>
        <v>91720.897800000006</v>
      </c>
      <c r="F10" s="25">
        <f>VLOOKUP(C10,RA!B14:I45,8,0)</f>
        <v>16628.966899999999</v>
      </c>
      <c r="G10" s="16">
        <f t="shared" si="0"/>
        <v>75091.930900000007</v>
      </c>
      <c r="H10" s="27">
        <f>RA!J14</f>
        <v>18.129965252041</v>
      </c>
      <c r="I10" s="20">
        <f>VLOOKUP(B10,RMS!B:D,3,FALSE)</f>
        <v>91720.893179487204</v>
      </c>
      <c r="J10" s="21">
        <f>VLOOKUP(B10,RMS!B:E,4,FALSE)</f>
        <v>75091.930771794898</v>
      </c>
      <c r="K10" s="22">
        <f t="shared" si="1"/>
        <v>4.6205128019209951E-3</v>
      </c>
      <c r="L10" s="22">
        <f t="shared" si="2"/>
        <v>1.282051089219749E-4</v>
      </c>
      <c r="M10" s="34"/>
    </row>
    <row r="11" spans="1:13" x14ac:dyDescent="0.15">
      <c r="A11" s="44"/>
      <c r="B11" s="12">
        <v>19</v>
      </c>
      <c r="C11" s="42" t="s">
        <v>13</v>
      </c>
      <c r="D11" s="42"/>
      <c r="E11" s="15">
        <f>VLOOKUP(C11,RA!B14:D42,3,0)</f>
        <v>63789.708500000001</v>
      </c>
      <c r="F11" s="25">
        <f>VLOOKUP(C11,RA!B15:I46,8,0)</f>
        <v>10948.714900000001</v>
      </c>
      <c r="G11" s="16">
        <f t="shared" si="0"/>
        <v>52840.993600000002</v>
      </c>
      <c r="H11" s="27">
        <f>RA!J15</f>
        <v>17.163763806821599</v>
      </c>
      <c r="I11" s="20">
        <f>VLOOKUP(B11,RMS!B:D,3,FALSE)</f>
        <v>63789.727456410299</v>
      </c>
      <c r="J11" s="21">
        <f>VLOOKUP(B11,RMS!B:E,4,FALSE)</f>
        <v>52840.994483760704</v>
      </c>
      <c r="K11" s="22">
        <f t="shared" si="1"/>
        <v>-1.8956410298414994E-2</v>
      </c>
      <c r="L11" s="22">
        <f t="shared" si="2"/>
        <v>-8.8376070198137313E-4</v>
      </c>
      <c r="M11" s="34"/>
    </row>
    <row r="12" spans="1:13" x14ac:dyDescent="0.15">
      <c r="A12" s="44"/>
      <c r="B12" s="12">
        <v>21</v>
      </c>
      <c r="C12" s="42" t="s">
        <v>14</v>
      </c>
      <c r="D12" s="42"/>
      <c r="E12" s="15">
        <f>VLOOKUP(C12,RA!B16:D43,3,0)</f>
        <v>773712.98080000002</v>
      </c>
      <c r="F12" s="25">
        <f>VLOOKUP(C12,RA!B16:I47,8,0)</f>
        <v>87310.962199999994</v>
      </c>
      <c r="G12" s="16">
        <f t="shared" si="0"/>
        <v>686402.01860000007</v>
      </c>
      <c r="H12" s="27">
        <f>RA!J16</f>
        <v>11.284670719847901</v>
      </c>
      <c r="I12" s="20">
        <f>VLOOKUP(B12,RMS!B:D,3,FALSE)</f>
        <v>773712.27403675194</v>
      </c>
      <c r="J12" s="21">
        <f>VLOOKUP(B12,RMS!B:E,4,FALSE)</f>
        <v>686402.01854871796</v>
      </c>
      <c r="K12" s="22">
        <f t="shared" si="1"/>
        <v>0.7067632480757311</v>
      </c>
      <c r="L12" s="22">
        <f t="shared" si="2"/>
        <v>5.1282113417983055E-5</v>
      </c>
      <c r="M12" s="34"/>
    </row>
    <row r="13" spans="1:13" x14ac:dyDescent="0.15">
      <c r="A13" s="44"/>
      <c r="B13" s="12">
        <v>22</v>
      </c>
      <c r="C13" s="42" t="s">
        <v>15</v>
      </c>
      <c r="D13" s="42"/>
      <c r="E13" s="15">
        <f>VLOOKUP(C13,RA!B16:D44,3,0)</f>
        <v>617164.15610000002</v>
      </c>
      <c r="F13" s="25">
        <f>VLOOKUP(C13,RA!B17:I48,8,0)</f>
        <v>121090.0934</v>
      </c>
      <c r="G13" s="16">
        <f t="shared" si="0"/>
        <v>496074.06270000001</v>
      </c>
      <c r="H13" s="27">
        <f>RA!J17</f>
        <v>19.620402805826501</v>
      </c>
      <c r="I13" s="20">
        <f>VLOOKUP(B13,RMS!B:D,3,FALSE)</f>
        <v>617164.14789316198</v>
      </c>
      <c r="J13" s="21">
        <f>VLOOKUP(B13,RMS!B:E,4,FALSE)</f>
        <v>496074.06069743598</v>
      </c>
      <c r="K13" s="22">
        <f t="shared" si="1"/>
        <v>8.2068380434066057E-3</v>
      </c>
      <c r="L13" s="22">
        <f t="shared" si="2"/>
        <v>2.002564026042819E-3</v>
      </c>
      <c r="M13" s="34"/>
    </row>
    <row r="14" spans="1:13" x14ac:dyDescent="0.15">
      <c r="A14" s="44"/>
      <c r="B14" s="12">
        <v>23</v>
      </c>
      <c r="C14" s="42" t="s">
        <v>16</v>
      </c>
      <c r="D14" s="42"/>
      <c r="E14" s="15">
        <f>VLOOKUP(C14,RA!B18:D45,3,0)</f>
        <v>1587156.0839</v>
      </c>
      <c r="F14" s="25">
        <f>VLOOKUP(C14,RA!B18:I49,8,0)</f>
        <v>242863.86929999999</v>
      </c>
      <c r="G14" s="16">
        <f t="shared" si="0"/>
        <v>1344292.2146000001</v>
      </c>
      <c r="H14" s="27">
        <f>RA!J18</f>
        <v>15.3018264406125</v>
      </c>
      <c r="I14" s="20">
        <f>VLOOKUP(B14,RMS!B:D,3,FALSE)</f>
        <v>1587155.4720093999</v>
      </c>
      <c r="J14" s="21">
        <f>VLOOKUP(B14,RMS!B:E,4,FALSE)</f>
        <v>1344292.2097239301</v>
      </c>
      <c r="K14" s="22">
        <f t="shared" si="1"/>
        <v>0.61189060006290674</v>
      </c>
      <c r="L14" s="22">
        <f t="shared" si="2"/>
        <v>4.8760699573904276E-3</v>
      </c>
      <c r="M14" s="34"/>
    </row>
    <row r="15" spans="1:13" x14ac:dyDescent="0.15">
      <c r="A15" s="44"/>
      <c r="B15" s="12">
        <v>24</v>
      </c>
      <c r="C15" s="42" t="s">
        <v>17</v>
      </c>
      <c r="D15" s="42"/>
      <c r="E15" s="15">
        <f>VLOOKUP(C15,RA!B18:D46,3,0)</f>
        <v>664658.35919999995</v>
      </c>
      <c r="F15" s="25">
        <f>VLOOKUP(C15,RA!B19:I50,8,0)</f>
        <v>105925.98420000001</v>
      </c>
      <c r="G15" s="16">
        <f t="shared" si="0"/>
        <v>558732.375</v>
      </c>
      <c r="H15" s="27">
        <f>RA!J19</f>
        <v>15.9369069438163</v>
      </c>
      <c r="I15" s="20">
        <f>VLOOKUP(B15,RMS!B:D,3,FALSE)</f>
        <v>664658.32106666698</v>
      </c>
      <c r="J15" s="21">
        <f>VLOOKUP(B15,RMS!B:E,4,FALSE)</f>
        <v>558732.37697179499</v>
      </c>
      <c r="K15" s="22">
        <f t="shared" si="1"/>
        <v>3.8133332971483469E-2</v>
      </c>
      <c r="L15" s="22">
        <f t="shared" si="2"/>
        <v>-1.9717949908226728E-3</v>
      </c>
      <c r="M15" s="34"/>
    </row>
    <row r="16" spans="1:13" x14ac:dyDescent="0.15">
      <c r="A16" s="44"/>
      <c r="B16" s="12">
        <v>25</v>
      </c>
      <c r="C16" s="42" t="s">
        <v>18</v>
      </c>
      <c r="D16" s="42"/>
      <c r="E16" s="15">
        <f>VLOOKUP(C16,RA!B20:D47,3,0)</f>
        <v>947284.60259999998</v>
      </c>
      <c r="F16" s="25">
        <f>VLOOKUP(C16,RA!B20:I51,8,0)</f>
        <v>122048.124</v>
      </c>
      <c r="G16" s="16">
        <f t="shared" si="0"/>
        <v>825236.47860000003</v>
      </c>
      <c r="H16" s="27">
        <f>RA!J20</f>
        <v>12.883997445436799</v>
      </c>
      <c r="I16" s="20">
        <f>VLOOKUP(B16,RMS!B:D,3,FALSE)</f>
        <v>947284.57940000005</v>
      </c>
      <c r="J16" s="21">
        <f>VLOOKUP(B16,RMS!B:E,4,FALSE)</f>
        <v>825236.47860000003</v>
      </c>
      <c r="K16" s="22">
        <f t="shared" si="1"/>
        <v>2.3199999937787652E-2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2" t="s">
        <v>19</v>
      </c>
      <c r="D17" s="42"/>
      <c r="E17" s="15">
        <f>VLOOKUP(C17,RA!B20:D48,3,0)</f>
        <v>326586.05650000001</v>
      </c>
      <c r="F17" s="25">
        <f>VLOOKUP(C17,RA!B21:I52,8,0)</f>
        <v>73988.9274</v>
      </c>
      <c r="G17" s="16">
        <f t="shared" si="0"/>
        <v>252597.12910000002</v>
      </c>
      <c r="H17" s="27">
        <f>RA!J21</f>
        <v>22.6552621973314</v>
      </c>
      <c r="I17" s="20">
        <f>VLOOKUP(B17,RMS!B:D,3,FALSE)</f>
        <v>326585.923112594</v>
      </c>
      <c r="J17" s="21">
        <f>VLOOKUP(B17,RMS!B:E,4,FALSE)</f>
        <v>252597.128834445</v>
      </c>
      <c r="K17" s="22">
        <f t="shared" si="1"/>
        <v>0.13338740600738674</v>
      </c>
      <c r="L17" s="22">
        <f t="shared" si="2"/>
        <v>2.6555501972325146E-4</v>
      </c>
      <c r="M17" s="34"/>
    </row>
    <row r="18" spans="1:13" x14ac:dyDescent="0.15">
      <c r="A18" s="44"/>
      <c r="B18" s="12">
        <v>27</v>
      </c>
      <c r="C18" s="42" t="s">
        <v>20</v>
      </c>
      <c r="D18" s="42"/>
      <c r="E18" s="15">
        <f>VLOOKUP(C18,RA!B22:D49,3,0)</f>
        <v>1500657.6547000001</v>
      </c>
      <c r="F18" s="25">
        <f>VLOOKUP(C18,RA!B22:I53,8,0)</f>
        <v>174824.391</v>
      </c>
      <c r="G18" s="16">
        <f t="shared" si="0"/>
        <v>1325833.2637</v>
      </c>
      <c r="H18" s="27">
        <f>RA!J22</f>
        <v>11.6498516801921</v>
      </c>
      <c r="I18" s="20">
        <f>VLOOKUP(B18,RMS!B:D,3,FALSE)</f>
        <v>1500658.1740000001</v>
      </c>
      <c r="J18" s="21">
        <f>VLOOKUP(B18,RMS!B:E,4,FALSE)</f>
        <v>1325833.264</v>
      </c>
      <c r="K18" s="22">
        <f t="shared" si="1"/>
        <v>-0.5193000000435859</v>
      </c>
      <c r="L18" s="22">
        <f t="shared" si="2"/>
        <v>-2.9999995604157448E-4</v>
      </c>
      <c r="M18" s="34"/>
    </row>
    <row r="19" spans="1:13" x14ac:dyDescent="0.15">
      <c r="A19" s="44"/>
      <c r="B19" s="12">
        <v>29</v>
      </c>
      <c r="C19" s="42" t="s">
        <v>21</v>
      </c>
      <c r="D19" s="42"/>
      <c r="E19" s="15">
        <f>VLOOKUP(C19,RA!B22:D50,3,0)</f>
        <v>2623412.9904999998</v>
      </c>
      <c r="F19" s="25">
        <f>VLOOKUP(C19,RA!B23:I54,8,0)</f>
        <v>366047.7709</v>
      </c>
      <c r="G19" s="16">
        <f t="shared" si="0"/>
        <v>2257365.2196</v>
      </c>
      <c r="H19" s="27">
        <f>RA!J23</f>
        <v>13.9531126904359</v>
      </c>
      <c r="I19" s="20">
        <f>VLOOKUP(B19,RMS!B:D,3,FALSE)</f>
        <v>2623414.21810342</v>
      </c>
      <c r="J19" s="21">
        <f>VLOOKUP(B19,RMS!B:E,4,FALSE)</f>
        <v>2257365.2576760701</v>
      </c>
      <c r="K19" s="22">
        <f t="shared" si="1"/>
        <v>-1.2276034201495349</v>
      </c>
      <c r="L19" s="22">
        <f t="shared" si="2"/>
        <v>-3.8076070137321949E-2</v>
      </c>
      <c r="M19" s="34"/>
    </row>
    <row r="20" spans="1:13" x14ac:dyDescent="0.15">
      <c r="A20" s="44"/>
      <c r="B20" s="12">
        <v>31</v>
      </c>
      <c r="C20" s="42" t="s">
        <v>22</v>
      </c>
      <c r="D20" s="42"/>
      <c r="E20" s="15">
        <f>VLOOKUP(C20,RA!B24:D51,3,0)</f>
        <v>221055.5992</v>
      </c>
      <c r="F20" s="25">
        <f>VLOOKUP(C20,RA!B24:I55,8,0)</f>
        <v>34673.032800000001</v>
      </c>
      <c r="G20" s="16">
        <f t="shared" si="0"/>
        <v>186382.56640000001</v>
      </c>
      <c r="H20" s="27">
        <f>RA!J24</f>
        <v>15.6852090268157</v>
      </c>
      <c r="I20" s="20">
        <f>VLOOKUP(B20,RMS!B:D,3,FALSE)</f>
        <v>221055.60526474501</v>
      </c>
      <c r="J20" s="21">
        <f>VLOOKUP(B20,RMS!B:E,4,FALSE)</f>
        <v>186382.55985892101</v>
      </c>
      <c r="K20" s="22">
        <f t="shared" si="1"/>
        <v>-6.0647450154647231E-3</v>
      </c>
      <c r="L20" s="22">
        <f t="shared" si="2"/>
        <v>6.5410789975430816E-3</v>
      </c>
      <c r="M20" s="34"/>
    </row>
    <row r="21" spans="1:13" x14ac:dyDescent="0.15">
      <c r="A21" s="44"/>
      <c r="B21" s="12">
        <v>32</v>
      </c>
      <c r="C21" s="42" t="s">
        <v>23</v>
      </c>
      <c r="D21" s="42"/>
      <c r="E21" s="15">
        <f>VLOOKUP(C21,RA!B24:D52,3,0)</f>
        <v>235006.07569999999</v>
      </c>
      <c r="F21" s="25">
        <f>VLOOKUP(C21,RA!B25:I56,8,0)</f>
        <v>20318.8056</v>
      </c>
      <c r="G21" s="16">
        <f t="shared" si="0"/>
        <v>214687.27009999999</v>
      </c>
      <c r="H21" s="27">
        <f>RA!J25</f>
        <v>8.6460767192837302</v>
      </c>
      <c r="I21" s="20">
        <f>VLOOKUP(B21,RMS!B:D,3,FALSE)</f>
        <v>235006.07279820699</v>
      </c>
      <c r="J21" s="21">
        <f>VLOOKUP(B21,RMS!B:E,4,FALSE)</f>
        <v>214687.271048233</v>
      </c>
      <c r="K21" s="22">
        <f t="shared" si="1"/>
        <v>2.9017929919064045E-3</v>
      </c>
      <c r="L21" s="22">
        <f t="shared" si="2"/>
        <v>-9.4823300605639815E-4</v>
      </c>
      <c r="M21" s="34"/>
    </row>
    <row r="22" spans="1:13" x14ac:dyDescent="0.15">
      <c r="A22" s="44"/>
      <c r="B22" s="12">
        <v>33</v>
      </c>
      <c r="C22" s="42" t="s">
        <v>24</v>
      </c>
      <c r="D22" s="42"/>
      <c r="E22" s="15">
        <f>VLOOKUP(C22,RA!B26:D53,3,0)</f>
        <v>421404.55650000001</v>
      </c>
      <c r="F22" s="25">
        <f>VLOOKUP(C22,RA!B26:I57,8,0)</f>
        <v>109610.6787</v>
      </c>
      <c r="G22" s="16">
        <f t="shared" si="0"/>
        <v>311793.87780000002</v>
      </c>
      <c r="H22" s="27">
        <f>RA!J26</f>
        <v>26.010795804007898</v>
      </c>
      <c r="I22" s="20">
        <f>VLOOKUP(B22,RMS!B:D,3,FALSE)</f>
        <v>421404.48711530102</v>
      </c>
      <c r="J22" s="21">
        <f>VLOOKUP(B22,RMS!B:E,4,FALSE)</f>
        <v>311793.870052816</v>
      </c>
      <c r="K22" s="22">
        <f t="shared" si="1"/>
        <v>6.9384698988869786E-2</v>
      </c>
      <c r="L22" s="22">
        <f t="shared" si="2"/>
        <v>7.74718401953578E-3</v>
      </c>
      <c r="M22" s="34"/>
    </row>
    <row r="23" spans="1:13" x14ac:dyDescent="0.15">
      <c r="A23" s="44"/>
      <c r="B23" s="12">
        <v>34</v>
      </c>
      <c r="C23" s="42" t="s">
        <v>25</v>
      </c>
      <c r="D23" s="42"/>
      <c r="E23" s="15">
        <f>VLOOKUP(C23,RA!B26:D54,3,0)</f>
        <v>237783.685</v>
      </c>
      <c r="F23" s="25">
        <f>VLOOKUP(C23,RA!B27:I58,8,0)</f>
        <v>71962.256399999998</v>
      </c>
      <c r="G23" s="16">
        <f t="shared" si="0"/>
        <v>165821.42859999998</v>
      </c>
      <c r="H23" s="27">
        <f>RA!J27</f>
        <v>30.263748498977101</v>
      </c>
      <c r="I23" s="20">
        <f>VLOOKUP(B23,RMS!B:D,3,FALSE)</f>
        <v>237783.53769232301</v>
      </c>
      <c r="J23" s="21">
        <f>VLOOKUP(B23,RMS!B:E,4,FALSE)</f>
        <v>165821.43749452801</v>
      </c>
      <c r="K23" s="22">
        <f t="shared" si="1"/>
        <v>0.14730767699074931</v>
      </c>
      <c r="L23" s="22">
        <f t="shared" si="2"/>
        <v>-8.894528029486537E-3</v>
      </c>
      <c r="M23" s="34"/>
    </row>
    <row r="24" spans="1:13" x14ac:dyDescent="0.15">
      <c r="A24" s="44"/>
      <c r="B24" s="12">
        <v>35</v>
      </c>
      <c r="C24" s="42" t="s">
        <v>26</v>
      </c>
      <c r="D24" s="42"/>
      <c r="E24" s="15">
        <f>VLOOKUP(C24,RA!B28:D55,3,0)</f>
        <v>889068.50430000003</v>
      </c>
      <c r="F24" s="25">
        <f>VLOOKUP(C24,RA!B28:I59,8,0)</f>
        <v>36155.407399999996</v>
      </c>
      <c r="G24" s="16">
        <f t="shared" si="0"/>
        <v>852913.0969</v>
      </c>
      <c r="H24" s="27">
        <f>RA!J28</f>
        <v>4.0666615930193899</v>
      </c>
      <c r="I24" s="20">
        <f>VLOOKUP(B24,RMS!B:D,3,FALSE)</f>
        <v>889068.50345663703</v>
      </c>
      <c r="J24" s="21">
        <f>VLOOKUP(B24,RMS!B:E,4,FALSE)</f>
        <v>852913.09437699104</v>
      </c>
      <c r="K24" s="22">
        <f t="shared" si="1"/>
        <v>8.4336299914866686E-4</v>
      </c>
      <c r="L24" s="22">
        <f t="shared" si="2"/>
        <v>2.5230089668184519E-3</v>
      </c>
      <c r="M24" s="34"/>
    </row>
    <row r="25" spans="1:13" x14ac:dyDescent="0.15">
      <c r="A25" s="44"/>
      <c r="B25" s="12">
        <v>36</v>
      </c>
      <c r="C25" s="42" t="s">
        <v>27</v>
      </c>
      <c r="D25" s="42"/>
      <c r="E25" s="15">
        <f>VLOOKUP(C25,RA!B28:D56,3,0)</f>
        <v>690618.21189999999</v>
      </c>
      <c r="F25" s="25">
        <f>VLOOKUP(C25,RA!B29:I60,8,0)</f>
        <v>105402.6609</v>
      </c>
      <c r="G25" s="16">
        <f t="shared" si="0"/>
        <v>585215.55099999998</v>
      </c>
      <c r="H25" s="27">
        <f>RA!J29</f>
        <v>15.2620737599752</v>
      </c>
      <c r="I25" s="20">
        <f>VLOOKUP(B25,RMS!B:D,3,FALSE)</f>
        <v>690618.21179380501</v>
      </c>
      <c r="J25" s="21">
        <f>VLOOKUP(B25,RMS!B:E,4,FALSE)</f>
        <v>585215.51537302905</v>
      </c>
      <c r="K25" s="22">
        <f t="shared" si="1"/>
        <v>1.0619498789310455E-4</v>
      </c>
      <c r="L25" s="22">
        <f t="shared" si="2"/>
        <v>3.5626970930024981E-2</v>
      </c>
      <c r="M25" s="34"/>
    </row>
    <row r="26" spans="1:13" x14ac:dyDescent="0.15">
      <c r="A26" s="44"/>
      <c r="B26" s="12">
        <v>37</v>
      </c>
      <c r="C26" s="42" t="s">
        <v>74</v>
      </c>
      <c r="D26" s="42"/>
      <c r="E26" s="15">
        <f>VLOOKUP(C26,RA!B30:D57,3,0)</f>
        <v>1001216.0214</v>
      </c>
      <c r="F26" s="25">
        <f>VLOOKUP(C26,RA!B30:I61,8,0)</f>
        <v>139745.76939999999</v>
      </c>
      <c r="G26" s="16">
        <f t="shared" si="0"/>
        <v>861470.25199999998</v>
      </c>
      <c r="H26" s="27">
        <f>RA!J30</f>
        <v>13.957604194606599</v>
      </c>
      <c r="I26" s="20">
        <f>VLOOKUP(B26,RMS!B:D,3,FALSE)</f>
        <v>1001216.0223008801</v>
      </c>
      <c r="J26" s="21">
        <f>VLOOKUP(B26,RMS!B:E,4,FALSE)</f>
        <v>861470.24676775199</v>
      </c>
      <c r="K26" s="22">
        <f t="shared" si="1"/>
        <v>-9.0088008437305689E-4</v>
      </c>
      <c r="L26" s="22">
        <f t="shared" si="2"/>
        <v>5.2322479896247387E-3</v>
      </c>
      <c r="M26" s="34"/>
    </row>
    <row r="27" spans="1:13" x14ac:dyDescent="0.15">
      <c r="A27" s="44"/>
      <c r="B27" s="12">
        <v>38</v>
      </c>
      <c r="C27" s="42" t="s">
        <v>29</v>
      </c>
      <c r="D27" s="42"/>
      <c r="E27" s="15">
        <f>VLOOKUP(C27,RA!B30:D58,3,0)</f>
        <v>900985.40119999996</v>
      </c>
      <c r="F27" s="25">
        <f>VLOOKUP(C27,RA!B31:I62,8,0)</f>
        <v>58017.405200000001</v>
      </c>
      <c r="G27" s="16">
        <f t="shared" si="0"/>
        <v>842967.99599999993</v>
      </c>
      <c r="H27" s="27">
        <f>RA!J31</f>
        <v>6.4393279982925398</v>
      </c>
      <c r="I27" s="20">
        <f>VLOOKUP(B27,RMS!B:D,3,FALSE)</f>
        <v>900985.36476017698</v>
      </c>
      <c r="J27" s="21">
        <f>VLOOKUP(B27,RMS!B:E,4,FALSE)</f>
        <v>842967.99275132699</v>
      </c>
      <c r="K27" s="22">
        <f t="shared" si="1"/>
        <v>3.6439822986721992E-2</v>
      </c>
      <c r="L27" s="22">
        <f t="shared" si="2"/>
        <v>3.2486729323863983E-3</v>
      </c>
      <c r="M27" s="34"/>
    </row>
    <row r="28" spans="1:13" x14ac:dyDescent="0.15">
      <c r="A28" s="44"/>
      <c r="B28" s="12">
        <v>39</v>
      </c>
      <c r="C28" s="42" t="s">
        <v>30</v>
      </c>
      <c r="D28" s="42"/>
      <c r="E28" s="15">
        <f>VLOOKUP(C28,RA!B32:D59,3,0)</f>
        <v>98547.808900000004</v>
      </c>
      <c r="F28" s="25">
        <f>VLOOKUP(C28,RA!B32:I63,8,0)</f>
        <v>27816.674500000001</v>
      </c>
      <c r="G28" s="16">
        <f t="shared" si="0"/>
        <v>70731.13440000001</v>
      </c>
      <c r="H28" s="27">
        <f>RA!J32</f>
        <v>28.226578358760399</v>
      </c>
      <c r="I28" s="20">
        <f>VLOOKUP(B28,RMS!B:D,3,FALSE)</f>
        <v>98547.743058830602</v>
      </c>
      <c r="J28" s="21">
        <f>VLOOKUP(B28,RMS!B:E,4,FALSE)</f>
        <v>70731.120428676804</v>
      </c>
      <c r="K28" s="22">
        <f t="shared" si="1"/>
        <v>6.5841169402119704E-2</v>
      </c>
      <c r="L28" s="22">
        <f t="shared" si="2"/>
        <v>1.3971323205623776E-2</v>
      </c>
      <c r="M28" s="34"/>
    </row>
    <row r="29" spans="1:13" x14ac:dyDescent="0.15">
      <c r="A29" s="44"/>
      <c r="B29" s="12">
        <v>40</v>
      </c>
      <c r="C29" s="42" t="s">
        <v>31</v>
      </c>
      <c r="D29" s="42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2" t="s">
        <v>32</v>
      </c>
      <c r="D30" s="42"/>
      <c r="E30" s="15">
        <f>VLOOKUP(C30,RA!B34:D62,3,0)</f>
        <v>129824.7344</v>
      </c>
      <c r="F30" s="25">
        <f>VLOOKUP(C30,RA!B34:I66,8,0)</f>
        <v>20006.305700000001</v>
      </c>
      <c r="G30" s="16">
        <f t="shared" si="0"/>
        <v>109818.4287</v>
      </c>
      <c r="H30" s="27">
        <f>RA!J34</f>
        <v>0</v>
      </c>
      <c r="I30" s="20">
        <f>VLOOKUP(B30,RMS!B:D,3,FALSE)</f>
        <v>129824.73269999999</v>
      </c>
      <c r="J30" s="21">
        <f>VLOOKUP(B30,RMS!B:E,4,FALSE)</f>
        <v>109818.4279</v>
      </c>
      <c r="K30" s="22">
        <f t="shared" si="1"/>
        <v>1.7000000079860911E-3</v>
      </c>
      <c r="L30" s="22">
        <f t="shared" si="2"/>
        <v>8.0000000889413059E-4</v>
      </c>
      <c r="M30" s="34"/>
    </row>
    <row r="31" spans="1:13" s="38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35273.56</v>
      </c>
      <c r="F31" s="25">
        <f>VLOOKUP(C31,RA!B35:I67,8,0)</f>
        <v>1171.48</v>
      </c>
      <c r="G31" s="16">
        <f t="shared" si="0"/>
        <v>34102.079999999994</v>
      </c>
      <c r="H31" s="27">
        <f>RA!J35</f>
        <v>15.4102419638765</v>
      </c>
      <c r="I31" s="20">
        <f>VLOOKUP(B31,RMS!B:D,3,FALSE)</f>
        <v>35273.56</v>
      </c>
      <c r="J31" s="21">
        <f>VLOOKUP(B31,RMS!B:E,4,FALSE)</f>
        <v>34102.080000000002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2" t="s">
        <v>36</v>
      </c>
      <c r="D32" s="42"/>
      <c r="E32" s="15">
        <f>VLOOKUP(C32,RA!B34:D63,3,0)</f>
        <v>120181.25</v>
      </c>
      <c r="F32" s="25">
        <f>VLOOKUP(C32,RA!B34:I67,8,0)</f>
        <v>-5466.73</v>
      </c>
      <c r="G32" s="16">
        <f t="shared" si="0"/>
        <v>125647.98</v>
      </c>
      <c r="H32" s="27">
        <f>RA!J35</f>
        <v>15.4102419638765</v>
      </c>
      <c r="I32" s="20">
        <f>VLOOKUP(B32,RMS!B:D,3,FALSE)</f>
        <v>120181.25</v>
      </c>
      <c r="J32" s="21">
        <f>VLOOKUP(B32,RMS!B:E,4,FALSE)</f>
        <v>125647.98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2" t="s">
        <v>37</v>
      </c>
      <c r="D33" s="42"/>
      <c r="E33" s="15">
        <f>VLOOKUP(C33,RA!B34:D64,3,0)</f>
        <v>38124.78</v>
      </c>
      <c r="F33" s="25">
        <f>VLOOKUP(C33,RA!B34:I68,8,0)</f>
        <v>-1740.18</v>
      </c>
      <c r="G33" s="16">
        <f t="shared" si="0"/>
        <v>39864.959999999999</v>
      </c>
      <c r="H33" s="27">
        <f>RA!J34</f>
        <v>0</v>
      </c>
      <c r="I33" s="20">
        <f>VLOOKUP(B33,RMS!B:D,3,FALSE)</f>
        <v>38124.78</v>
      </c>
      <c r="J33" s="21">
        <f>VLOOKUP(B33,RMS!B:E,4,FALSE)</f>
        <v>39864.959999999999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2" t="s">
        <v>38</v>
      </c>
      <c r="D34" s="42"/>
      <c r="E34" s="15">
        <f>VLOOKUP(C34,RA!B35:D65,3,0)</f>
        <v>97124.93</v>
      </c>
      <c r="F34" s="25">
        <f>VLOOKUP(C34,RA!B35:I69,8,0)</f>
        <v>-10491.43</v>
      </c>
      <c r="G34" s="16">
        <f t="shared" si="0"/>
        <v>107616.35999999999</v>
      </c>
      <c r="H34" s="27">
        <f>RA!J35</f>
        <v>15.4102419638765</v>
      </c>
      <c r="I34" s="20">
        <f>VLOOKUP(B34,RMS!B:D,3,FALSE)</f>
        <v>97124.93</v>
      </c>
      <c r="J34" s="21">
        <f>VLOOKUP(B34,RMS!B:E,4,FALSE)</f>
        <v>107616.36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4"/>
      <c r="B35" s="12">
        <v>74</v>
      </c>
      <c r="C35" s="42" t="s">
        <v>72</v>
      </c>
      <c r="D35" s="42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3.32112777956067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2" t="s">
        <v>33</v>
      </c>
      <c r="D36" s="42"/>
      <c r="E36" s="15">
        <f>VLOOKUP(C36,RA!B8:D66,3,0)</f>
        <v>173149.57329999999</v>
      </c>
      <c r="F36" s="25">
        <f>VLOOKUP(C36,RA!B8:I70,8,0)</f>
        <v>14249.420400000001</v>
      </c>
      <c r="G36" s="16">
        <f t="shared" si="0"/>
        <v>158900.15289999999</v>
      </c>
      <c r="H36" s="27">
        <f>RA!J36</f>
        <v>3.32112777956067</v>
      </c>
      <c r="I36" s="20">
        <f>VLOOKUP(B36,RMS!B:D,3,FALSE)</f>
        <v>173149.57264957301</v>
      </c>
      <c r="J36" s="21">
        <f>VLOOKUP(B36,RMS!B:E,4,FALSE)</f>
        <v>158900.15384615399</v>
      </c>
      <c r="K36" s="22">
        <f t="shared" si="1"/>
        <v>6.5042698406614363E-4</v>
      </c>
      <c r="L36" s="22">
        <f t="shared" si="2"/>
        <v>-9.4615400303155184E-4</v>
      </c>
      <c r="M36" s="34"/>
    </row>
    <row r="37" spans="1:13" x14ac:dyDescent="0.15">
      <c r="A37" s="44"/>
      <c r="B37" s="12">
        <v>76</v>
      </c>
      <c r="C37" s="42" t="s">
        <v>34</v>
      </c>
      <c r="D37" s="42"/>
      <c r="E37" s="15">
        <f>VLOOKUP(C37,RA!B8:D67,3,0)</f>
        <v>299895.49540000001</v>
      </c>
      <c r="F37" s="25">
        <f>VLOOKUP(C37,RA!B8:I71,8,0)</f>
        <v>17089.367200000001</v>
      </c>
      <c r="G37" s="16">
        <f t="shared" si="0"/>
        <v>282806.12820000004</v>
      </c>
      <c r="H37" s="27">
        <f>RA!J37</f>
        <v>-4.5487378438816402</v>
      </c>
      <c r="I37" s="20">
        <f>VLOOKUP(B37,RMS!B:D,3,FALSE)</f>
        <v>299895.49189658102</v>
      </c>
      <c r="J37" s="21">
        <f>VLOOKUP(B37,RMS!B:E,4,FALSE)</f>
        <v>282806.128217094</v>
      </c>
      <c r="K37" s="22">
        <f t="shared" si="1"/>
        <v>3.5034189932048321E-3</v>
      </c>
      <c r="L37" s="22">
        <f t="shared" si="2"/>
        <v>-1.70939601957798E-5</v>
      </c>
      <c r="M37" s="34"/>
    </row>
    <row r="38" spans="1:13" x14ac:dyDescent="0.15">
      <c r="A38" s="44"/>
      <c r="B38" s="12">
        <v>77</v>
      </c>
      <c r="C38" s="42" t="s">
        <v>39</v>
      </c>
      <c r="D38" s="42"/>
      <c r="E38" s="15">
        <f>VLOOKUP(C38,RA!B9:D68,3,0)</f>
        <v>58531.68</v>
      </c>
      <c r="F38" s="25">
        <f>VLOOKUP(C38,RA!B9:I72,8,0)</f>
        <v>284.66000000000003</v>
      </c>
      <c r="G38" s="16">
        <f t="shared" si="0"/>
        <v>58247.02</v>
      </c>
      <c r="H38" s="27">
        <f>RA!J38</f>
        <v>-4.5644328963996701</v>
      </c>
      <c r="I38" s="20">
        <f>VLOOKUP(B38,RMS!B:D,3,FALSE)</f>
        <v>58531.68</v>
      </c>
      <c r="J38" s="21">
        <f>VLOOKUP(B38,RMS!B:E,4,FALSE)</f>
        <v>58247.02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2" t="s">
        <v>40</v>
      </c>
      <c r="D39" s="42"/>
      <c r="E39" s="15">
        <f>VLOOKUP(C39,RA!B10:D69,3,0)</f>
        <v>21875.27</v>
      </c>
      <c r="F39" s="25">
        <f>VLOOKUP(C39,RA!B10:I73,8,0)</f>
        <v>2699.99</v>
      </c>
      <c r="G39" s="16">
        <f t="shared" si="0"/>
        <v>19175.28</v>
      </c>
      <c r="H39" s="27">
        <f>RA!J39</f>
        <v>-10.8019949152087</v>
      </c>
      <c r="I39" s="20">
        <f>VLOOKUP(B39,RMS!B:D,3,FALSE)</f>
        <v>21875.27</v>
      </c>
      <c r="J39" s="21">
        <f>VLOOKUP(B39,RMS!B:E,4,FALSE)</f>
        <v>19175.28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2" t="s">
        <v>35</v>
      </c>
      <c r="D40" s="42"/>
      <c r="E40" s="15">
        <f>VLOOKUP(C40,RA!B8:D70,3,0)</f>
        <v>10862.5255</v>
      </c>
      <c r="F40" s="25">
        <f>VLOOKUP(C40,RA!B8:I74,8,0)</f>
        <v>830.27179999999998</v>
      </c>
      <c r="G40" s="16">
        <f t="shared" si="0"/>
        <v>10032.253699999999</v>
      </c>
      <c r="H40" s="27">
        <f>RA!J40</f>
        <v>0</v>
      </c>
      <c r="I40" s="20">
        <f>VLOOKUP(B40,RMS!B:D,3,FALSE)</f>
        <v>10862.5255275698</v>
      </c>
      <c r="J40" s="21">
        <f>VLOOKUP(B40,RMS!B:E,4,FALSE)</f>
        <v>10032.253838590101</v>
      </c>
      <c r="K40" s="22">
        <f t="shared" si="1"/>
        <v>-2.7569800295168534E-5</v>
      </c>
      <c r="L40" s="22">
        <f t="shared" si="2"/>
        <v>-1.3859010141459294E-4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16180242.4836</v>
      </c>
      <c r="E7" s="68">
        <v>16402305.8051</v>
      </c>
      <c r="F7" s="69">
        <v>98.646145705739997</v>
      </c>
      <c r="G7" s="68">
        <v>16151550.055400001</v>
      </c>
      <c r="H7" s="69">
        <v>0.177645043983921</v>
      </c>
      <c r="I7" s="68">
        <v>2329673.4608999998</v>
      </c>
      <c r="J7" s="69">
        <v>14.3982604912214</v>
      </c>
      <c r="K7" s="68">
        <v>1137169.3713</v>
      </c>
      <c r="L7" s="69">
        <v>7.0406206673631697</v>
      </c>
      <c r="M7" s="69">
        <v>1.0486600498540899</v>
      </c>
      <c r="N7" s="68">
        <v>187354095.16370001</v>
      </c>
      <c r="O7" s="68">
        <v>5556362812.8329</v>
      </c>
      <c r="P7" s="68">
        <v>871760</v>
      </c>
      <c r="Q7" s="68">
        <v>884845</v>
      </c>
      <c r="R7" s="69">
        <v>-1.47879007057733</v>
      </c>
      <c r="S7" s="68">
        <v>18.560432324951801</v>
      </c>
      <c r="T7" s="68">
        <v>17.9399777518096</v>
      </c>
      <c r="U7" s="70">
        <v>3.3428885829780399</v>
      </c>
      <c r="V7" s="58"/>
      <c r="W7" s="58"/>
    </row>
    <row r="8" spans="1:23" ht="14.25" thickBot="1" x14ac:dyDescent="0.2">
      <c r="A8" s="55">
        <v>42256</v>
      </c>
      <c r="B8" s="45" t="s">
        <v>6</v>
      </c>
      <c r="C8" s="46"/>
      <c r="D8" s="71">
        <v>620542.28200000001</v>
      </c>
      <c r="E8" s="71">
        <v>758380.71719999996</v>
      </c>
      <c r="F8" s="72">
        <v>81.824638723817998</v>
      </c>
      <c r="G8" s="71">
        <v>772246.49899999995</v>
      </c>
      <c r="H8" s="72">
        <v>-19.644532826816999</v>
      </c>
      <c r="I8" s="71">
        <v>172405.1379</v>
      </c>
      <c r="J8" s="72">
        <v>27.782979967833999</v>
      </c>
      <c r="K8" s="71">
        <v>190551.63630000001</v>
      </c>
      <c r="L8" s="72">
        <v>24.674975742428099</v>
      </c>
      <c r="M8" s="72">
        <v>-9.5231396341465005E-2</v>
      </c>
      <c r="N8" s="71">
        <v>7017458.7271999996</v>
      </c>
      <c r="O8" s="71">
        <v>198762678.2098</v>
      </c>
      <c r="P8" s="71">
        <v>25505</v>
      </c>
      <c r="Q8" s="71">
        <v>27132</v>
      </c>
      <c r="R8" s="72">
        <v>-5.9966091699837802</v>
      </c>
      <c r="S8" s="71">
        <v>24.330220819447199</v>
      </c>
      <c r="T8" s="71">
        <v>22.950017588087899</v>
      </c>
      <c r="U8" s="73">
        <v>5.6727936897970901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95183.029399999999</v>
      </c>
      <c r="E9" s="71">
        <v>119518.9733</v>
      </c>
      <c r="F9" s="72">
        <v>79.638426244747507</v>
      </c>
      <c r="G9" s="71">
        <v>109218.7254</v>
      </c>
      <c r="H9" s="72">
        <v>-12.850997801518</v>
      </c>
      <c r="I9" s="71">
        <v>23607.0792</v>
      </c>
      <c r="J9" s="72">
        <v>24.801773329563702</v>
      </c>
      <c r="K9" s="71">
        <v>25114.981299999999</v>
      </c>
      <c r="L9" s="72">
        <v>22.995123966169299</v>
      </c>
      <c r="M9" s="72">
        <v>-6.0039945162132999E-2</v>
      </c>
      <c r="N9" s="71">
        <v>1232008.9225999999</v>
      </c>
      <c r="O9" s="71">
        <v>33215336.795600001</v>
      </c>
      <c r="P9" s="71">
        <v>5536</v>
      </c>
      <c r="Q9" s="71">
        <v>6000</v>
      </c>
      <c r="R9" s="72">
        <v>-7.7333333333333396</v>
      </c>
      <c r="S9" s="71">
        <v>17.1934662933526</v>
      </c>
      <c r="T9" s="71">
        <v>16.187246049999999</v>
      </c>
      <c r="U9" s="73">
        <v>5.8523408030969701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114053.4042</v>
      </c>
      <c r="E10" s="71">
        <v>117907.36870000001</v>
      </c>
      <c r="F10" s="72">
        <v>96.731362473361699</v>
      </c>
      <c r="G10" s="71">
        <v>127353.3695</v>
      </c>
      <c r="H10" s="72">
        <v>-10.4433556428203</v>
      </c>
      <c r="I10" s="71">
        <v>32994.928999999996</v>
      </c>
      <c r="J10" s="72">
        <v>28.929367984616501</v>
      </c>
      <c r="K10" s="71">
        <v>31019.8393</v>
      </c>
      <c r="L10" s="72">
        <v>24.357297668515901</v>
      </c>
      <c r="M10" s="72">
        <v>6.3671822439131998E-2</v>
      </c>
      <c r="N10" s="71">
        <v>1339473.3356999999</v>
      </c>
      <c r="O10" s="71">
        <v>51523061.462700002</v>
      </c>
      <c r="P10" s="71">
        <v>80886</v>
      </c>
      <c r="Q10" s="71">
        <v>82902</v>
      </c>
      <c r="R10" s="72">
        <v>-2.4317869291452499</v>
      </c>
      <c r="S10" s="71">
        <v>1.4100512350715799</v>
      </c>
      <c r="T10" s="71">
        <v>1.28805802031314</v>
      </c>
      <c r="U10" s="73">
        <v>8.6516866709633007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52111.069499999998</v>
      </c>
      <c r="E11" s="71">
        <v>60320.420299999998</v>
      </c>
      <c r="F11" s="72">
        <v>86.390428383669601</v>
      </c>
      <c r="G11" s="71">
        <v>54082.116699999999</v>
      </c>
      <c r="H11" s="72">
        <v>-3.64454522172946</v>
      </c>
      <c r="I11" s="71">
        <v>12848.305</v>
      </c>
      <c r="J11" s="72">
        <v>24.655615636520398</v>
      </c>
      <c r="K11" s="71">
        <v>12005.781199999999</v>
      </c>
      <c r="L11" s="72">
        <v>22.199170322044701</v>
      </c>
      <c r="M11" s="72">
        <v>7.0176507964346005E-2</v>
      </c>
      <c r="N11" s="71">
        <v>542328.46889999998</v>
      </c>
      <c r="O11" s="71">
        <v>16586440.8662</v>
      </c>
      <c r="P11" s="71">
        <v>2409</v>
      </c>
      <c r="Q11" s="71">
        <v>2583</v>
      </c>
      <c r="R11" s="72">
        <v>-6.7363530778164904</v>
      </c>
      <c r="S11" s="71">
        <v>21.6318262764633</v>
      </c>
      <c r="T11" s="71">
        <v>20.6761812620983</v>
      </c>
      <c r="U11" s="73">
        <v>4.4177731558649098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173914.04190000001</v>
      </c>
      <c r="E12" s="71">
        <v>200052.549</v>
      </c>
      <c r="F12" s="72">
        <v>86.934179429025903</v>
      </c>
      <c r="G12" s="71">
        <v>114402.1471</v>
      </c>
      <c r="H12" s="72">
        <v>52.019910734699899</v>
      </c>
      <c r="I12" s="71">
        <v>49243.211600000002</v>
      </c>
      <c r="J12" s="72">
        <v>28.314684117522098</v>
      </c>
      <c r="K12" s="71">
        <v>27655.847099999999</v>
      </c>
      <c r="L12" s="72">
        <v>24.174237810262198</v>
      </c>
      <c r="M12" s="72">
        <v>0.78057144378701804</v>
      </c>
      <c r="N12" s="71">
        <v>2777995.5189999999</v>
      </c>
      <c r="O12" s="71">
        <v>58412911.836900003</v>
      </c>
      <c r="P12" s="71">
        <v>1344</v>
      </c>
      <c r="Q12" s="71">
        <v>1738</v>
      </c>
      <c r="R12" s="72">
        <v>-22.669735327963199</v>
      </c>
      <c r="S12" s="71">
        <v>129.400328794643</v>
      </c>
      <c r="T12" s="71">
        <v>126.94265155351</v>
      </c>
      <c r="U12" s="73">
        <v>1.89928206831174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247765.50330000001</v>
      </c>
      <c r="E13" s="71">
        <v>284554.45630000002</v>
      </c>
      <c r="F13" s="72">
        <v>87.071383988021594</v>
      </c>
      <c r="G13" s="71">
        <v>288825.22570000001</v>
      </c>
      <c r="H13" s="72">
        <v>-14.216113672373099</v>
      </c>
      <c r="I13" s="71">
        <v>74561.148000000001</v>
      </c>
      <c r="J13" s="72">
        <v>30.093433915099801</v>
      </c>
      <c r="K13" s="71">
        <v>83447.453899999993</v>
      </c>
      <c r="L13" s="72">
        <v>28.8920241290406</v>
      </c>
      <c r="M13" s="72">
        <v>-0.106489838631254</v>
      </c>
      <c r="N13" s="71">
        <v>3123123.9271</v>
      </c>
      <c r="O13" s="71">
        <v>90523603.2808</v>
      </c>
      <c r="P13" s="71">
        <v>9618</v>
      </c>
      <c r="Q13" s="71">
        <v>10429</v>
      </c>
      <c r="R13" s="72">
        <v>-7.7763927509828399</v>
      </c>
      <c r="S13" s="71">
        <v>25.7606054585153</v>
      </c>
      <c r="T13" s="71">
        <v>24.558490468884798</v>
      </c>
      <c r="U13" s="73">
        <v>4.66648577637788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91720.897800000006</v>
      </c>
      <c r="E14" s="71">
        <v>111155.3435</v>
      </c>
      <c r="F14" s="72">
        <v>82.515959118060806</v>
      </c>
      <c r="G14" s="71">
        <v>108568.3593</v>
      </c>
      <c r="H14" s="72">
        <v>-15.5178374331388</v>
      </c>
      <c r="I14" s="71">
        <v>16628.966899999999</v>
      </c>
      <c r="J14" s="72">
        <v>18.129965252041</v>
      </c>
      <c r="K14" s="71">
        <v>22303.174900000002</v>
      </c>
      <c r="L14" s="72">
        <v>20.5429786761086</v>
      </c>
      <c r="M14" s="72">
        <v>-0.25441256796134398</v>
      </c>
      <c r="N14" s="71">
        <v>1135411.2841</v>
      </c>
      <c r="O14" s="71">
        <v>46829770.446999997</v>
      </c>
      <c r="P14" s="71">
        <v>1560</v>
      </c>
      <c r="Q14" s="71">
        <v>2071</v>
      </c>
      <c r="R14" s="72">
        <v>-24.674070497344299</v>
      </c>
      <c r="S14" s="71">
        <v>58.795447307692299</v>
      </c>
      <c r="T14" s="71">
        <v>51.863083293095102</v>
      </c>
      <c r="U14" s="73">
        <v>11.7906476301103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63789.708500000001</v>
      </c>
      <c r="E15" s="71">
        <v>95526.782000000007</v>
      </c>
      <c r="F15" s="72">
        <v>66.776779416687603</v>
      </c>
      <c r="G15" s="71">
        <v>129185.1862</v>
      </c>
      <c r="H15" s="72">
        <v>-50.621498968741697</v>
      </c>
      <c r="I15" s="71">
        <v>10948.714900000001</v>
      </c>
      <c r="J15" s="72">
        <v>17.163763806821599</v>
      </c>
      <c r="K15" s="71">
        <v>6948.2425999999996</v>
      </c>
      <c r="L15" s="72">
        <v>5.3785134382536501</v>
      </c>
      <c r="M15" s="72">
        <v>0.57575311201713097</v>
      </c>
      <c r="N15" s="71">
        <v>921012.74670000002</v>
      </c>
      <c r="O15" s="71">
        <v>36276360.624799997</v>
      </c>
      <c r="P15" s="71">
        <v>3082</v>
      </c>
      <c r="Q15" s="71">
        <v>4408</v>
      </c>
      <c r="R15" s="72">
        <v>-30.081669691470101</v>
      </c>
      <c r="S15" s="71">
        <v>20.697504380272498</v>
      </c>
      <c r="T15" s="71">
        <v>17.770277336660602</v>
      </c>
      <c r="U15" s="73">
        <v>14.1428985341922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773712.98080000002</v>
      </c>
      <c r="E16" s="71">
        <v>999494.16650000005</v>
      </c>
      <c r="F16" s="72">
        <v>77.410454881329201</v>
      </c>
      <c r="G16" s="71">
        <v>953040.30359999998</v>
      </c>
      <c r="H16" s="72">
        <v>-18.8163419870715</v>
      </c>
      <c r="I16" s="71">
        <v>87310.962199999994</v>
      </c>
      <c r="J16" s="72">
        <v>11.284670719847901</v>
      </c>
      <c r="K16" s="71">
        <v>17766.254000000001</v>
      </c>
      <c r="L16" s="72">
        <v>1.8641660728187499</v>
      </c>
      <c r="M16" s="72">
        <v>3.91442721690234</v>
      </c>
      <c r="N16" s="71">
        <v>10007970.078600001</v>
      </c>
      <c r="O16" s="71">
        <v>278457779.29809999</v>
      </c>
      <c r="P16" s="71">
        <v>41329</v>
      </c>
      <c r="Q16" s="71">
        <v>43485</v>
      </c>
      <c r="R16" s="72">
        <v>-4.9580315051167103</v>
      </c>
      <c r="S16" s="71">
        <v>18.720825105857902</v>
      </c>
      <c r="T16" s="71">
        <v>19.346323014832699</v>
      </c>
      <c r="U16" s="73">
        <v>-3.3411877170900302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617164.15610000002</v>
      </c>
      <c r="E17" s="71">
        <v>825687.06570000004</v>
      </c>
      <c r="F17" s="72">
        <v>74.745527904906794</v>
      </c>
      <c r="G17" s="71">
        <v>1039140.028</v>
      </c>
      <c r="H17" s="72">
        <v>-40.608181816666601</v>
      </c>
      <c r="I17" s="71">
        <v>121090.0934</v>
      </c>
      <c r="J17" s="72">
        <v>19.620402805826501</v>
      </c>
      <c r="K17" s="71">
        <v>-438034.80790000001</v>
      </c>
      <c r="L17" s="72">
        <v>-42.153588168773702</v>
      </c>
      <c r="M17" s="72">
        <v>-1.2764394317897301</v>
      </c>
      <c r="N17" s="71">
        <v>6116745.1732000001</v>
      </c>
      <c r="O17" s="71">
        <v>258347219.97080001</v>
      </c>
      <c r="P17" s="71">
        <v>14714</v>
      </c>
      <c r="Q17" s="71">
        <v>14546</v>
      </c>
      <c r="R17" s="72">
        <v>1.1549566891241501</v>
      </c>
      <c r="S17" s="71">
        <v>41.944009521544103</v>
      </c>
      <c r="T17" s="71">
        <v>40.406174240341002</v>
      </c>
      <c r="U17" s="73">
        <v>3.6664002768100201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1587156.0839</v>
      </c>
      <c r="E18" s="71">
        <v>1810949.0848999999</v>
      </c>
      <c r="F18" s="72">
        <v>87.642225677904307</v>
      </c>
      <c r="G18" s="71">
        <v>1397734.6253</v>
      </c>
      <c r="H18" s="72">
        <v>13.552033066315699</v>
      </c>
      <c r="I18" s="71">
        <v>242863.86929999999</v>
      </c>
      <c r="J18" s="72">
        <v>15.3018264406125</v>
      </c>
      <c r="K18" s="71">
        <v>213289.6599</v>
      </c>
      <c r="L18" s="72">
        <v>15.259667753757</v>
      </c>
      <c r="M18" s="72">
        <v>0.13865749241602099</v>
      </c>
      <c r="N18" s="71">
        <v>15480921.972200001</v>
      </c>
      <c r="O18" s="71">
        <v>600547770.30569994</v>
      </c>
      <c r="P18" s="71">
        <v>67195</v>
      </c>
      <c r="Q18" s="71">
        <v>65493</v>
      </c>
      <c r="R18" s="72">
        <v>2.5987510115584902</v>
      </c>
      <c r="S18" s="71">
        <v>23.6201515574075</v>
      </c>
      <c r="T18" s="71">
        <v>19.643646994335299</v>
      </c>
      <c r="U18" s="73">
        <v>16.835220355837201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664658.35919999995</v>
      </c>
      <c r="E19" s="71">
        <v>478852.4057</v>
      </c>
      <c r="F19" s="72">
        <v>138.802343120399</v>
      </c>
      <c r="G19" s="71">
        <v>447670.07059999998</v>
      </c>
      <c r="H19" s="72">
        <v>48.470581986679797</v>
      </c>
      <c r="I19" s="71">
        <v>105925.98420000001</v>
      </c>
      <c r="J19" s="72">
        <v>15.9369069438163</v>
      </c>
      <c r="K19" s="71">
        <v>51035.810400000002</v>
      </c>
      <c r="L19" s="72">
        <v>11.4003177231835</v>
      </c>
      <c r="M19" s="72">
        <v>1.0755227235502101</v>
      </c>
      <c r="N19" s="71">
        <v>8162765.9774000002</v>
      </c>
      <c r="O19" s="71">
        <v>181513197.20649999</v>
      </c>
      <c r="P19" s="71">
        <v>10041</v>
      </c>
      <c r="Q19" s="71">
        <v>9424</v>
      </c>
      <c r="R19" s="72">
        <v>6.5471137521222502</v>
      </c>
      <c r="S19" s="71">
        <v>66.194438721242904</v>
      </c>
      <c r="T19" s="71">
        <v>55.561395681239397</v>
      </c>
      <c r="U19" s="73">
        <v>16.063347987255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947284.60259999998</v>
      </c>
      <c r="E20" s="71">
        <v>915336.45559999999</v>
      </c>
      <c r="F20" s="72">
        <v>103.49031733681601</v>
      </c>
      <c r="G20" s="71">
        <v>854810.53200000001</v>
      </c>
      <c r="H20" s="72">
        <v>10.818078058027501</v>
      </c>
      <c r="I20" s="71">
        <v>122048.124</v>
      </c>
      <c r="J20" s="72">
        <v>12.883997445436799</v>
      </c>
      <c r="K20" s="71">
        <v>59306.942600000002</v>
      </c>
      <c r="L20" s="72">
        <v>6.9380219802907197</v>
      </c>
      <c r="M20" s="72">
        <v>1.05790618516895</v>
      </c>
      <c r="N20" s="71">
        <v>12405597.2764</v>
      </c>
      <c r="O20" s="71">
        <v>298470600.03759998</v>
      </c>
      <c r="P20" s="71">
        <v>38816</v>
      </c>
      <c r="Q20" s="71">
        <v>40158</v>
      </c>
      <c r="R20" s="72">
        <v>-3.3417998904327999</v>
      </c>
      <c r="S20" s="71">
        <v>24.404487907048601</v>
      </c>
      <c r="T20" s="71">
        <v>24.598664532596199</v>
      </c>
      <c r="U20" s="73">
        <v>-0.79565949626632004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326586.05650000001</v>
      </c>
      <c r="E21" s="71">
        <v>351739.41129999998</v>
      </c>
      <c r="F21" s="72">
        <v>92.848866521088695</v>
      </c>
      <c r="G21" s="71">
        <v>290112.09330000001</v>
      </c>
      <c r="H21" s="72">
        <v>12.572369109164599</v>
      </c>
      <c r="I21" s="71">
        <v>73988.9274</v>
      </c>
      <c r="J21" s="72">
        <v>22.6552621973314</v>
      </c>
      <c r="K21" s="71">
        <v>32615.5969</v>
      </c>
      <c r="L21" s="72">
        <v>11.242412037706</v>
      </c>
      <c r="M21" s="72">
        <v>1.2685136692991199</v>
      </c>
      <c r="N21" s="71">
        <v>3889017.4849</v>
      </c>
      <c r="O21" s="71">
        <v>111025830.5169</v>
      </c>
      <c r="P21" s="71">
        <v>24914</v>
      </c>
      <c r="Q21" s="71">
        <v>27136</v>
      </c>
      <c r="R21" s="72">
        <v>-8.1883844339622591</v>
      </c>
      <c r="S21" s="71">
        <v>13.108535622541501</v>
      </c>
      <c r="T21" s="71">
        <v>12.6148163583432</v>
      </c>
      <c r="U21" s="73">
        <v>3.7663952588981702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1500657.6547000001</v>
      </c>
      <c r="E22" s="71">
        <v>1269824.8853</v>
      </c>
      <c r="F22" s="72">
        <v>118.178315141892</v>
      </c>
      <c r="G22" s="71">
        <v>1067868.1566000001</v>
      </c>
      <c r="H22" s="72">
        <v>40.528364426369301</v>
      </c>
      <c r="I22" s="71">
        <v>174824.391</v>
      </c>
      <c r="J22" s="72">
        <v>11.6498516801921</v>
      </c>
      <c r="K22" s="71">
        <v>99047.367700000003</v>
      </c>
      <c r="L22" s="72">
        <v>9.2752431175921792</v>
      </c>
      <c r="M22" s="72">
        <v>0.76505842668648705</v>
      </c>
      <c r="N22" s="71">
        <v>14726047.822000001</v>
      </c>
      <c r="O22" s="71">
        <v>372124828.57270002</v>
      </c>
      <c r="P22" s="71">
        <v>77739</v>
      </c>
      <c r="Q22" s="71">
        <v>76244</v>
      </c>
      <c r="R22" s="72">
        <v>1.9608100309532499</v>
      </c>
      <c r="S22" s="71">
        <v>19.303794166377202</v>
      </c>
      <c r="T22" s="71">
        <v>18.886413476470299</v>
      </c>
      <c r="U22" s="73">
        <v>2.1621691896919502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2623412.9904999998</v>
      </c>
      <c r="E23" s="71">
        <v>2591851.4004000002</v>
      </c>
      <c r="F23" s="72">
        <v>101.217723751259</v>
      </c>
      <c r="G23" s="71">
        <v>2915798.5329999998</v>
      </c>
      <c r="H23" s="72">
        <v>-10.027631854220401</v>
      </c>
      <c r="I23" s="71">
        <v>366047.7709</v>
      </c>
      <c r="J23" s="72">
        <v>13.9531126904359</v>
      </c>
      <c r="K23" s="71">
        <v>315087.08390000003</v>
      </c>
      <c r="L23" s="72">
        <v>10.8062021547083</v>
      </c>
      <c r="M23" s="72">
        <v>0.16173524591751701</v>
      </c>
      <c r="N23" s="71">
        <v>32134122.993099999</v>
      </c>
      <c r="O23" s="71">
        <v>799195743.96019995</v>
      </c>
      <c r="P23" s="71">
        <v>73722</v>
      </c>
      <c r="Q23" s="71">
        <v>80376</v>
      </c>
      <c r="R23" s="72">
        <v>-8.2785906240668794</v>
      </c>
      <c r="S23" s="71">
        <v>35.5852118838339</v>
      </c>
      <c r="T23" s="71">
        <v>32.669484222902398</v>
      </c>
      <c r="U23" s="73">
        <v>8.1936498522188099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221055.5992</v>
      </c>
      <c r="E24" s="71">
        <v>230856.69519999999</v>
      </c>
      <c r="F24" s="72">
        <v>95.754467510024398</v>
      </c>
      <c r="G24" s="71">
        <v>184749.9357</v>
      </c>
      <c r="H24" s="72">
        <v>19.651245540325199</v>
      </c>
      <c r="I24" s="71">
        <v>34673.032800000001</v>
      </c>
      <c r="J24" s="72">
        <v>15.6852090268157</v>
      </c>
      <c r="K24" s="71">
        <v>32405.692200000001</v>
      </c>
      <c r="L24" s="72">
        <v>17.540299582361399</v>
      </c>
      <c r="M24" s="72">
        <v>6.9967355920265997E-2</v>
      </c>
      <c r="N24" s="71">
        <v>2392799.8481999999</v>
      </c>
      <c r="O24" s="71">
        <v>74615044.019099995</v>
      </c>
      <c r="P24" s="71">
        <v>23749</v>
      </c>
      <c r="Q24" s="71">
        <v>23613</v>
      </c>
      <c r="R24" s="72">
        <v>0.57595392368610099</v>
      </c>
      <c r="S24" s="71">
        <v>9.3079960924670502</v>
      </c>
      <c r="T24" s="71">
        <v>9.5807465675687098</v>
      </c>
      <c r="U24" s="73">
        <v>-2.93028136660261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235006.07569999999</v>
      </c>
      <c r="E25" s="71">
        <v>250693.37400000001</v>
      </c>
      <c r="F25" s="72">
        <v>93.742436008699599</v>
      </c>
      <c r="G25" s="71">
        <v>170674.36060000001</v>
      </c>
      <c r="H25" s="72">
        <v>37.692665069225399</v>
      </c>
      <c r="I25" s="71">
        <v>20318.8056</v>
      </c>
      <c r="J25" s="72">
        <v>8.6460767192837302</v>
      </c>
      <c r="K25" s="71">
        <v>13756.9301</v>
      </c>
      <c r="L25" s="72">
        <v>8.0603378572141509</v>
      </c>
      <c r="M25" s="72">
        <v>0.47698690422218598</v>
      </c>
      <c r="N25" s="71">
        <v>2522049.3997999998</v>
      </c>
      <c r="O25" s="71">
        <v>81549236.277899995</v>
      </c>
      <c r="P25" s="71">
        <v>17784</v>
      </c>
      <c r="Q25" s="71">
        <v>17823</v>
      </c>
      <c r="R25" s="72">
        <v>-0.218818380743979</v>
      </c>
      <c r="S25" s="71">
        <v>13.2144666947818</v>
      </c>
      <c r="T25" s="71">
        <v>14.188881551927301</v>
      </c>
      <c r="U25" s="73">
        <v>-7.3738492793677404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421404.55650000001</v>
      </c>
      <c r="E26" s="71">
        <v>476751.06160000002</v>
      </c>
      <c r="F26" s="72">
        <v>88.390900501772506</v>
      </c>
      <c r="G26" s="71">
        <v>391046.9485</v>
      </c>
      <c r="H26" s="72">
        <v>7.7631619723532896</v>
      </c>
      <c r="I26" s="71">
        <v>109610.6787</v>
      </c>
      <c r="J26" s="72">
        <v>26.010795804007898</v>
      </c>
      <c r="K26" s="71">
        <v>91082.624599999996</v>
      </c>
      <c r="L26" s="72">
        <v>23.291992163442199</v>
      </c>
      <c r="M26" s="72">
        <v>0.20342029208499601</v>
      </c>
      <c r="N26" s="71">
        <v>4338917.7928999998</v>
      </c>
      <c r="O26" s="71">
        <v>172304489.60960001</v>
      </c>
      <c r="P26" s="71">
        <v>30513</v>
      </c>
      <c r="Q26" s="71">
        <v>31899</v>
      </c>
      <c r="R26" s="72">
        <v>-4.3449637919684001</v>
      </c>
      <c r="S26" s="71">
        <v>13.8106563268115</v>
      </c>
      <c r="T26" s="71">
        <v>13.845728612182199</v>
      </c>
      <c r="U26" s="73">
        <v>-0.25395089516917402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237783.685</v>
      </c>
      <c r="E27" s="71">
        <v>249600.09529999999</v>
      </c>
      <c r="F27" s="72">
        <v>95.265863065557895</v>
      </c>
      <c r="G27" s="71">
        <v>202831.73379999999</v>
      </c>
      <c r="H27" s="72">
        <v>17.231993507714101</v>
      </c>
      <c r="I27" s="71">
        <v>71962.256399999998</v>
      </c>
      <c r="J27" s="72">
        <v>30.263748498977101</v>
      </c>
      <c r="K27" s="71">
        <v>36711.983200000002</v>
      </c>
      <c r="L27" s="72">
        <v>18.0997236044925</v>
      </c>
      <c r="M27" s="72">
        <v>0.96018439014757395</v>
      </c>
      <c r="N27" s="71">
        <v>2538771.1047999999</v>
      </c>
      <c r="O27" s="71">
        <v>66985908.297899999</v>
      </c>
      <c r="P27" s="71">
        <v>30420</v>
      </c>
      <c r="Q27" s="71">
        <v>30708</v>
      </c>
      <c r="R27" s="72">
        <v>-0.93786635404454799</v>
      </c>
      <c r="S27" s="71">
        <v>7.8166891847468802</v>
      </c>
      <c r="T27" s="71">
        <v>7.7796006806043998</v>
      </c>
      <c r="U27" s="73">
        <v>0.474478430264891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889068.50430000003</v>
      </c>
      <c r="E28" s="71">
        <v>974581.89119999995</v>
      </c>
      <c r="F28" s="72">
        <v>91.225633507851498</v>
      </c>
      <c r="G28" s="71">
        <v>637074.94180000003</v>
      </c>
      <c r="H28" s="72">
        <v>39.5547754221841</v>
      </c>
      <c r="I28" s="71">
        <v>36155.407399999996</v>
      </c>
      <c r="J28" s="72">
        <v>4.0666615930193899</v>
      </c>
      <c r="K28" s="71">
        <v>17365.665300000001</v>
      </c>
      <c r="L28" s="72">
        <v>2.7258434072033699</v>
      </c>
      <c r="M28" s="72">
        <v>1.0820053119416</v>
      </c>
      <c r="N28" s="71">
        <v>9082614.7776999995</v>
      </c>
      <c r="O28" s="71">
        <v>237801169.36300001</v>
      </c>
      <c r="P28" s="71">
        <v>42956</v>
      </c>
      <c r="Q28" s="71">
        <v>42429</v>
      </c>
      <c r="R28" s="72">
        <v>1.24207499587545</v>
      </c>
      <c r="S28" s="71">
        <v>20.697190248160901</v>
      </c>
      <c r="T28" s="71">
        <v>20.7155747884702</v>
      </c>
      <c r="U28" s="73">
        <v>-8.8826261385288999E-2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690618.21189999999</v>
      </c>
      <c r="E29" s="71">
        <v>614130.27930000005</v>
      </c>
      <c r="F29" s="72">
        <v>112.454675364189</v>
      </c>
      <c r="G29" s="71">
        <v>553131.49719999998</v>
      </c>
      <c r="H29" s="72">
        <v>24.856063231974598</v>
      </c>
      <c r="I29" s="71">
        <v>105402.6609</v>
      </c>
      <c r="J29" s="72">
        <v>15.2620737599752</v>
      </c>
      <c r="K29" s="71">
        <v>65244.972099999999</v>
      </c>
      <c r="L29" s="72">
        <v>11.7955626158112</v>
      </c>
      <c r="M29" s="72">
        <v>0.61549093374506902</v>
      </c>
      <c r="N29" s="71">
        <v>6429198.6623999998</v>
      </c>
      <c r="O29" s="71">
        <v>176195224.71689999</v>
      </c>
      <c r="P29" s="71">
        <v>101433</v>
      </c>
      <c r="Q29" s="71">
        <v>100727</v>
      </c>
      <c r="R29" s="72">
        <v>0.70090442483148296</v>
      </c>
      <c r="S29" s="71">
        <v>6.8086146707679003</v>
      </c>
      <c r="T29" s="71">
        <v>6.7377514102475002</v>
      </c>
      <c r="U29" s="73">
        <v>1.04078823588943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1001216.0214</v>
      </c>
      <c r="E30" s="71">
        <v>962590.53249999997</v>
      </c>
      <c r="F30" s="72">
        <v>104.012660377999</v>
      </c>
      <c r="G30" s="71">
        <v>935053.9497</v>
      </c>
      <c r="H30" s="72">
        <v>7.07574912883124</v>
      </c>
      <c r="I30" s="71">
        <v>139745.76939999999</v>
      </c>
      <c r="J30" s="72">
        <v>13.957604194606599</v>
      </c>
      <c r="K30" s="71">
        <v>101211.15979999999</v>
      </c>
      <c r="L30" s="72">
        <v>10.8240984204679</v>
      </c>
      <c r="M30" s="72">
        <v>0.38073478928753501</v>
      </c>
      <c r="N30" s="71">
        <v>10758833.420399999</v>
      </c>
      <c r="O30" s="71">
        <v>324406841.16259998</v>
      </c>
      <c r="P30" s="71">
        <v>82656</v>
      </c>
      <c r="Q30" s="71">
        <v>79033</v>
      </c>
      <c r="R30" s="72">
        <v>4.5841610466514</v>
      </c>
      <c r="S30" s="71">
        <v>12.1130471036585</v>
      </c>
      <c r="T30" s="71">
        <v>12.3088129945719</v>
      </c>
      <c r="U30" s="73">
        <v>-1.61615726611204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900985.40119999996</v>
      </c>
      <c r="E31" s="71">
        <v>757858.95819999999</v>
      </c>
      <c r="F31" s="72">
        <v>118.88563055848</v>
      </c>
      <c r="G31" s="71">
        <v>723639.57290000003</v>
      </c>
      <c r="H31" s="72">
        <v>24.507480649418198</v>
      </c>
      <c r="I31" s="71">
        <v>58017.405200000001</v>
      </c>
      <c r="J31" s="72">
        <v>6.4393279982925398</v>
      </c>
      <c r="K31" s="71">
        <v>14817.7739</v>
      </c>
      <c r="L31" s="72">
        <v>2.0476732416135701</v>
      </c>
      <c r="M31" s="72">
        <v>2.9153927972946101</v>
      </c>
      <c r="N31" s="71">
        <v>9956031.7017999999</v>
      </c>
      <c r="O31" s="71">
        <v>304171043.74239999</v>
      </c>
      <c r="P31" s="71">
        <v>30742</v>
      </c>
      <c r="Q31" s="71">
        <v>31617</v>
      </c>
      <c r="R31" s="72">
        <v>-2.7674984976436701</v>
      </c>
      <c r="S31" s="71">
        <v>29.307963086331402</v>
      </c>
      <c r="T31" s="71">
        <v>28.3825311952431</v>
      </c>
      <c r="U31" s="73">
        <v>3.15761244942995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98547.808900000004</v>
      </c>
      <c r="E32" s="71">
        <v>111012.9137</v>
      </c>
      <c r="F32" s="72">
        <v>88.771482177573006</v>
      </c>
      <c r="G32" s="71">
        <v>80126.502099999998</v>
      </c>
      <c r="H32" s="72">
        <v>22.990279517018902</v>
      </c>
      <c r="I32" s="71">
        <v>27816.674500000001</v>
      </c>
      <c r="J32" s="72">
        <v>28.226578358760399</v>
      </c>
      <c r="K32" s="71">
        <v>21786.735499999999</v>
      </c>
      <c r="L32" s="72">
        <v>27.1904238036119</v>
      </c>
      <c r="M32" s="72">
        <v>0.27677111148661998</v>
      </c>
      <c r="N32" s="71">
        <v>1033350.1496</v>
      </c>
      <c r="O32" s="71">
        <v>33255841.202599999</v>
      </c>
      <c r="P32" s="71">
        <v>21343</v>
      </c>
      <c r="Q32" s="71">
        <v>21427</v>
      </c>
      <c r="R32" s="72">
        <v>-0.39202874877490901</v>
      </c>
      <c r="S32" s="71">
        <v>4.61733631167127</v>
      </c>
      <c r="T32" s="71">
        <v>4.5933963223969796</v>
      </c>
      <c r="U32" s="73">
        <v>0.51848051903399694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11.238899999999999</v>
      </c>
      <c r="O33" s="71">
        <v>196.9777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thickBot="1" x14ac:dyDescent="0.2">
      <c r="A35" s="56"/>
      <c r="B35" s="45" t="s">
        <v>32</v>
      </c>
      <c r="C35" s="46"/>
      <c r="D35" s="71">
        <v>129824.7344</v>
      </c>
      <c r="E35" s="71">
        <v>154833.424</v>
      </c>
      <c r="F35" s="72">
        <v>83.848003258004596</v>
      </c>
      <c r="G35" s="71">
        <v>76210.37</v>
      </c>
      <c r="H35" s="72">
        <v>70.350484323852498</v>
      </c>
      <c r="I35" s="71">
        <v>20006.305700000001</v>
      </c>
      <c r="J35" s="72">
        <v>15.4102419638765</v>
      </c>
      <c r="K35" s="71">
        <v>11980.016</v>
      </c>
      <c r="L35" s="72">
        <v>15.719666496829801</v>
      </c>
      <c r="M35" s="72">
        <v>0.66997320370857605</v>
      </c>
      <c r="N35" s="71">
        <v>1577351.4029999999</v>
      </c>
      <c r="O35" s="71">
        <v>47869241.501400001</v>
      </c>
      <c r="P35" s="71">
        <v>9449</v>
      </c>
      <c r="Q35" s="71">
        <v>9163</v>
      </c>
      <c r="R35" s="72">
        <v>3.1212484993997598</v>
      </c>
      <c r="S35" s="71">
        <v>13.7395210498465</v>
      </c>
      <c r="T35" s="71">
        <v>14.0479699879952</v>
      </c>
      <c r="U35" s="73">
        <v>-2.2449759131312601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35273.56</v>
      </c>
      <c r="E36" s="74"/>
      <c r="F36" s="74"/>
      <c r="G36" s="74"/>
      <c r="H36" s="74"/>
      <c r="I36" s="71">
        <v>1171.48</v>
      </c>
      <c r="J36" s="72">
        <v>3.32112777956067</v>
      </c>
      <c r="K36" s="74"/>
      <c r="L36" s="74"/>
      <c r="M36" s="74"/>
      <c r="N36" s="71">
        <v>582478.53</v>
      </c>
      <c r="O36" s="71">
        <v>16694107.07</v>
      </c>
      <c r="P36" s="71">
        <v>32</v>
      </c>
      <c r="Q36" s="71">
        <v>41</v>
      </c>
      <c r="R36" s="72">
        <v>-21.951219512195099</v>
      </c>
      <c r="S36" s="71">
        <v>1102.2987499999999</v>
      </c>
      <c r="T36" s="71">
        <v>1162.7280487804901</v>
      </c>
      <c r="U36" s="73">
        <v>-5.4821162394031502</v>
      </c>
      <c r="V36" s="40"/>
      <c r="W36" s="40"/>
    </row>
    <row r="37" spans="1:23" ht="12" thickBot="1" x14ac:dyDescent="0.2">
      <c r="A37" s="56"/>
      <c r="B37" s="45" t="s">
        <v>36</v>
      </c>
      <c r="C37" s="46"/>
      <c r="D37" s="71">
        <v>120181.25</v>
      </c>
      <c r="E37" s="71">
        <v>96087.819799999997</v>
      </c>
      <c r="F37" s="72">
        <v>125.07438533848401</v>
      </c>
      <c r="G37" s="71">
        <v>249630.05</v>
      </c>
      <c r="H37" s="72">
        <v>-51.856256888944301</v>
      </c>
      <c r="I37" s="71">
        <v>-5466.73</v>
      </c>
      <c r="J37" s="72">
        <v>-4.5487378438816402</v>
      </c>
      <c r="K37" s="71">
        <v>-26184.6</v>
      </c>
      <c r="L37" s="72">
        <v>-10.489362158121599</v>
      </c>
      <c r="M37" s="72">
        <v>-0.79122346722882897</v>
      </c>
      <c r="N37" s="71">
        <v>3436923.42</v>
      </c>
      <c r="O37" s="71">
        <v>120689637.27</v>
      </c>
      <c r="P37" s="71">
        <v>77</v>
      </c>
      <c r="Q37" s="71">
        <v>80</v>
      </c>
      <c r="R37" s="72">
        <v>-3.75</v>
      </c>
      <c r="S37" s="71">
        <v>1560.79545454545</v>
      </c>
      <c r="T37" s="71">
        <v>1620.9088750000001</v>
      </c>
      <c r="U37" s="73">
        <v>-3.8514605023662098</v>
      </c>
      <c r="V37" s="40"/>
      <c r="W37" s="40"/>
    </row>
    <row r="38" spans="1:23" ht="12" thickBot="1" x14ac:dyDescent="0.2">
      <c r="A38" s="56"/>
      <c r="B38" s="45" t="s">
        <v>37</v>
      </c>
      <c r="C38" s="46"/>
      <c r="D38" s="71">
        <v>38124.78</v>
      </c>
      <c r="E38" s="71">
        <v>78471.503500000006</v>
      </c>
      <c r="F38" s="72">
        <v>48.584235422480504</v>
      </c>
      <c r="G38" s="71">
        <v>91613.66</v>
      </c>
      <c r="H38" s="72">
        <v>-58.3852670005761</v>
      </c>
      <c r="I38" s="71">
        <v>-1740.18</v>
      </c>
      <c r="J38" s="72">
        <v>-4.5644328963996701</v>
      </c>
      <c r="K38" s="71">
        <v>-1640.18</v>
      </c>
      <c r="L38" s="72">
        <v>-1.79032253487089</v>
      </c>
      <c r="M38" s="72">
        <v>6.0968918045580002E-2</v>
      </c>
      <c r="N38" s="71">
        <v>1401953.11</v>
      </c>
      <c r="O38" s="71">
        <v>120724173.81</v>
      </c>
      <c r="P38" s="71">
        <v>15</v>
      </c>
      <c r="Q38" s="71">
        <v>14</v>
      </c>
      <c r="R38" s="72">
        <v>7.1428571428571397</v>
      </c>
      <c r="S38" s="71">
        <v>2541.652</v>
      </c>
      <c r="T38" s="71">
        <v>1089.37785714286</v>
      </c>
      <c r="U38" s="73">
        <v>57.138984520978603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97124.93</v>
      </c>
      <c r="E39" s="71">
        <v>62075.803500000002</v>
      </c>
      <c r="F39" s="72">
        <v>156.461816881678</v>
      </c>
      <c r="G39" s="71">
        <v>227850.66</v>
      </c>
      <c r="H39" s="72">
        <v>-57.373426085314001</v>
      </c>
      <c r="I39" s="71">
        <v>-10491.43</v>
      </c>
      <c r="J39" s="72">
        <v>-10.8019949152087</v>
      </c>
      <c r="K39" s="71">
        <v>-28204.38</v>
      </c>
      <c r="L39" s="72">
        <v>-12.378449990006599</v>
      </c>
      <c r="M39" s="72">
        <v>-0.62802125060008396</v>
      </c>
      <c r="N39" s="71">
        <v>2518686.44</v>
      </c>
      <c r="O39" s="71">
        <v>83775714.769999996</v>
      </c>
      <c r="P39" s="71">
        <v>73</v>
      </c>
      <c r="Q39" s="71">
        <v>79</v>
      </c>
      <c r="R39" s="72">
        <v>-7.59493670886076</v>
      </c>
      <c r="S39" s="71">
        <v>1330.4784931506899</v>
      </c>
      <c r="T39" s="71">
        <v>1545.2789873417701</v>
      </c>
      <c r="U39" s="73">
        <v>-16.1446047641418</v>
      </c>
      <c r="V39" s="40"/>
      <c r="W39" s="40"/>
    </row>
    <row r="40" spans="1:23" ht="12" thickBot="1" x14ac:dyDescent="0.2">
      <c r="A40" s="56"/>
      <c r="B40" s="45" t="s">
        <v>73</v>
      </c>
      <c r="C40" s="46"/>
      <c r="D40" s="74"/>
      <c r="E40" s="74"/>
      <c r="F40" s="74"/>
      <c r="G40" s="71">
        <v>-0.01</v>
      </c>
      <c r="H40" s="74"/>
      <c r="I40" s="74"/>
      <c r="J40" s="74"/>
      <c r="K40" s="71">
        <v>0</v>
      </c>
      <c r="L40" s="72">
        <v>0</v>
      </c>
      <c r="M40" s="74"/>
      <c r="N40" s="71">
        <v>-7.0000000000000007E-2</v>
      </c>
      <c r="O40" s="71">
        <v>4096.59</v>
      </c>
      <c r="P40" s="74"/>
      <c r="Q40" s="71">
        <v>4</v>
      </c>
      <c r="R40" s="74"/>
      <c r="S40" s="74"/>
      <c r="T40" s="71">
        <v>-0.23499999999999999</v>
      </c>
      <c r="U40" s="75"/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173149.57329999999</v>
      </c>
      <c r="E41" s="71">
        <v>83159.020099999994</v>
      </c>
      <c r="F41" s="72">
        <v>208.21502356784001</v>
      </c>
      <c r="G41" s="71">
        <v>332086.15399999998</v>
      </c>
      <c r="H41" s="72">
        <v>-47.860044384747198</v>
      </c>
      <c r="I41" s="71">
        <v>14249.420400000001</v>
      </c>
      <c r="J41" s="72">
        <v>8.2295440458934106</v>
      </c>
      <c r="K41" s="71">
        <v>21049.566699999999</v>
      </c>
      <c r="L41" s="72">
        <v>6.33858607064961</v>
      </c>
      <c r="M41" s="72">
        <v>-0.32305398001375502</v>
      </c>
      <c r="N41" s="71">
        <v>1932357.2683999999</v>
      </c>
      <c r="O41" s="71">
        <v>51693433.1369</v>
      </c>
      <c r="P41" s="71">
        <v>255</v>
      </c>
      <c r="Q41" s="71">
        <v>226</v>
      </c>
      <c r="R41" s="72">
        <v>12.8318584070797</v>
      </c>
      <c r="S41" s="71">
        <v>679.01793450980404</v>
      </c>
      <c r="T41" s="71">
        <v>609.28824955752202</v>
      </c>
      <c r="U41" s="73">
        <v>10.269196350847601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299895.49540000001</v>
      </c>
      <c r="E42" s="71">
        <v>260226.95360000001</v>
      </c>
      <c r="F42" s="72">
        <v>115.243825150017</v>
      </c>
      <c r="G42" s="71">
        <v>433876.26789999998</v>
      </c>
      <c r="H42" s="72">
        <v>-30.8799495184374</v>
      </c>
      <c r="I42" s="71">
        <v>17089.367200000001</v>
      </c>
      <c r="J42" s="72">
        <v>5.6984407775802799</v>
      </c>
      <c r="K42" s="71">
        <v>25268.684399999998</v>
      </c>
      <c r="L42" s="72">
        <v>5.8239378987706996</v>
      </c>
      <c r="M42" s="72">
        <v>-0.32369382871393199</v>
      </c>
      <c r="N42" s="71">
        <v>3425177.1003</v>
      </c>
      <c r="O42" s="71">
        <v>129422203.2357</v>
      </c>
      <c r="P42" s="71">
        <v>1753</v>
      </c>
      <c r="Q42" s="71">
        <v>1712</v>
      </c>
      <c r="R42" s="72">
        <v>2.3948598130841199</v>
      </c>
      <c r="S42" s="71">
        <v>171.075582087849</v>
      </c>
      <c r="T42" s="71">
        <v>173.693004205607</v>
      </c>
      <c r="U42" s="73">
        <v>-1.5299799572881201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58531.68</v>
      </c>
      <c r="E43" s="71">
        <v>40044.605499999998</v>
      </c>
      <c r="F43" s="72">
        <v>146.166204584036</v>
      </c>
      <c r="G43" s="71">
        <v>104818.86</v>
      </c>
      <c r="H43" s="72">
        <v>-44.159209516302703</v>
      </c>
      <c r="I43" s="71">
        <v>284.66000000000003</v>
      </c>
      <c r="J43" s="72">
        <v>0.48633492153309099</v>
      </c>
      <c r="K43" s="71">
        <v>-14941.01</v>
      </c>
      <c r="L43" s="72">
        <v>-14.2541237330763</v>
      </c>
      <c r="M43" s="72">
        <v>-1.0190522595192699</v>
      </c>
      <c r="N43" s="71">
        <v>1577772.81</v>
      </c>
      <c r="O43" s="71">
        <v>53952769.130000003</v>
      </c>
      <c r="P43" s="71">
        <v>44</v>
      </c>
      <c r="Q43" s="71">
        <v>57</v>
      </c>
      <c r="R43" s="72">
        <v>-22.8070175438597</v>
      </c>
      <c r="S43" s="71">
        <v>1330.26545454545</v>
      </c>
      <c r="T43" s="71">
        <v>1236.76754385965</v>
      </c>
      <c r="U43" s="73">
        <v>7.0285152761298502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21875.27</v>
      </c>
      <c r="E44" s="71">
        <v>8179.3883999999998</v>
      </c>
      <c r="F44" s="72">
        <v>267.44383479821101</v>
      </c>
      <c r="G44" s="71">
        <v>46011.08</v>
      </c>
      <c r="H44" s="72">
        <v>-52.456516995471503</v>
      </c>
      <c r="I44" s="71">
        <v>2699.99</v>
      </c>
      <c r="J44" s="72">
        <v>12.342659084893601</v>
      </c>
      <c r="K44" s="71">
        <v>2536.83</v>
      </c>
      <c r="L44" s="72">
        <v>5.5135197869730499</v>
      </c>
      <c r="M44" s="72">
        <v>6.4316489477024993E-2</v>
      </c>
      <c r="N44" s="71">
        <v>681720.01</v>
      </c>
      <c r="O44" s="71">
        <v>21526141.260000002</v>
      </c>
      <c r="P44" s="71">
        <v>32</v>
      </c>
      <c r="Q44" s="71">
        <v>41</v>
      </c>
      <c r="R44" s="72">
        <v>-21.951219512195099</v>
      </c>
      <c r="S44" s="71">
        <v>683.60218750000001</v>
      </c>
      <c r="T44" s="71">
        <v>885.07487804878099</v>
      </c>
      <c r="U44" s="73">
        <v>-29.4722126746823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10862.5255</v>
      </c>
      <c r="E45" s="77"/>
      <c r="F45" s="77"/>
      <c r="G45" s="76">
        <v>41067.549899999998</v>
      </c>
      <c r="H45" s="78">
        <v>-73.549613925227106</v>
      </c>
      <c r="I45" s="76">
        <v>830.27179999999998</v>
      </c>
      <c r="J45" s="78">
        <v>7.6434508715307503</v>
      </c>
      <c r="K45" s="76">
        <v>3760.0434</v>
      </c>
      <c r="L45" s="78">
        <v>9.1557529220899507</v>
      </c>
      <c r="M45" s="78">
        <v>-0.779185580677074</v>
      </c>
      <c r="N45" s="76">
        <v>155095.3364</v>
      </c>
      <c r="O45" s="76">
        <v>6913165.2969000004</v>
      </c>
      <c r="P45" s="76">
        <v>24</v>
      </c>
      <c r="Q45" s="76">
        <v>27</v>
      </c>
      <c r="R45" s="78">
        <v>-11.1111111111111</v>
      </c>
      <c r="S45" s="76">
        <v>452.60522916666702</v>
      </c>
      <c r="T45" s="76">
        <v>939.62326666666695</v>
      </c>
      <c r="U45" s="79">
        <v>-107.603272369763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30:C30"/>
    <mergeCell ref="B25:C25"/>
    <mergeCell ref="B26:C26"/>
    <mergeCell ref="B27:C27"/>
    <mergeCell ref="B28:C28"/>
    <mergeCell ref="B29:C29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25" workbookViewId="0">
      <selection activeCell="F36" sqref="F36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89827</v>
      </c>
      <c r="D2" s="32">
        <v>620543.10669059795</v>
      </c>
      <c r="E2" s="32">
        <v>448137.15723846201</v>
      </c>
      <c r="F2" s="32">
        <v>172405.94945213699</v>
      </c>
      <c r="G2" s="32">
        <v>448137.15723846201</v>
      </c>
      <c r="H2" s="32">
        <v>0.277830738256993</v>
      </c>
    </row>
    <row r="3" spans="1:8" ht="14.25" x14ac:dyDescent="0.2">
      <c r="A3" s="32">
        <v>2</v>
      </c>
      <c r="B3" s="33">
        <v>13</v>
      </c>
      <c r="C3" s="32">
        <v>12171</v>
      </c>
      <c r="D3" s="32">
        <v>95183.100997625006</v>
      </c>
      <c r="E3" s="32">
        <v>71575.953934989797</v>
      </c>
      <c r="F3" s="32">
        <v>23607.147062635198</v>
      </c>
      <c r="G3" s="32">
        <v>71575.953934989797</v>
      </c>
      <c r="H3" s="32">
        <v>0.24801825970372901</v>
      </c>
    </row>
    <row r="4" spans="1:8" ht="14.25" x14ac:dyDescent="0.2">
      <c r="A4" s="32">
        <v>3</v>
      </c>
      <c r="B4" s="33">
        <v>14</v>
      </c>
      <c r="C4" s="32">
        <v>112938</v>
      </c>
      <c r="D4" s="32">
        <v>114055.375852137</v>
      </c>
      <c r="E4" s="32">
        <v>81058.475163247902</v>
      </c>
      <c r="F4" s="32">
        <v>32996.900688888898</v>
      </c>
      <c r="G4" s="32">
        <v>81058.475163247902</v>
      </c>
      <c r="H4" s="32">
        <v>0.28930596600432601</v>
      </c>
    </row>
    <row r="5" spans="1:8" ht="14.25" x14ac:dyDescent="0.2">
      <c r="A5" s="32">
        <v>4</v>
      </c>
      <c r="B5" s="33">
        <v>15</v>
      </c>
      <c r="C5" s="32">
        <v>3329</v>
      </c>
      <c r="D5" s="32">
        <v>52111.1102042735</v>
      </c>
      <c r="E5" s="32">
        <v>39262.764764102598</v>
      </c>
      <c r="F5" s="32">
        <v>12848.3454401709</v>
      </c>
      <c r="G5" s="32">
        <v>39262.764764102598</v>
      </c>
      <c r="H5" s="32">
        <v>0.24655673981624901</v>
      </c>
    </row>
    <row r="6" spans="1:8" ht="14.25" x14ac:dyDescent="0.2">
      <c r="A6" s="32">
        <v>5</v>
      </c>
      <c r="B6" s="33">
        <v>16</v>
      </c>
      <c r="C6" s="32">
        <v>2520</v>
      </c>
      <c r="D6" s="32">
        <v>173914.029688034</v>
      </c>
      <c r="E6" s="32">
        <v>124670.82815641</v>
      </c>
      <c r="F6" s="32">
        <v>49243.201531623898</v>
      </c>
      <c r="G6" s="32">
        <v>124670.82815641</v>
      </c>
      <c r="H6" s="32">
        <v>0.28314680316450602</v>
      </c>
    </row>
    <row r="7" spans="1:8" ht="14.25" x14ac:dyDescent="0.2">
      <c r="A7" s="32">
        <v>6</v>
      </c>
      <c r="B7" s="33">
        <v>17</v>
      </c>
      <c r="C7" s="32">
        <v>16919.094000000001</v>
      </c>
      <c r="D7" s="32">
        <v>247765.739879487</v>
      </c>
      <c r="E7" s="32">
        <v>173204.35336752099</v>
      </c>
      <c r="F7" s="32">
        <v>74561.3865119658</v>
      </c>
      <c r="G7" s="32">
        <v>173204.35336752099</v>
      </c>
      <c r="H7" s="32">
        <v>0.30093501445450999</v>
      </c>
    </row>
    <row r="8" spans="1:8" ht="14.25" x14ac:dyDescent="0.2">
      <c r="A8" s="32">
        <v>7</v>
      </c>
      <c r="B8" s="33">
        <v>18</v>
      </c>
      <c r="C8" s="32">
        <v>52813</v>
      </c>
      <c r="D8" s="32">
        <v>91720.893179487204</v>
      </c>
      <c r="E8" s="32">
        <v>75091.930771794898</v>
      </c>
      <c r="F8" s="32">
        <v>16628.962407692299</v>
      </c>
      <c r="G8" s="32">
        <v>75091.930771794898</v>
      </c>
      <c r="H8" s="32">
        <v>0.18129961267550401</v>
      </c>
    </row>
    <row r="9" spans="1:8" ht="14.25" x14ac:dyDescent="0.2">
      <c r="A9" s="32">
        <v>8</v>
      </c>
      <c r="B9" s="33">
        <v>19</v>
      </c>
      <c r="C9" s="32">
        <v>11712</v>
      </c>
      <c r="D9" s="32">
        <v>63789.727456410299</v>
      </c>
      <c r="E9" s="32">
        <v>52840.994483760704</v>
      </c>
      <c r="F9" s="32">
        <v>10948.732972649599</v>
      </c>
      <c r="G9" s="32">
        <v>52840.994483760704</v>
      </c>
      <c r="H9" s="32">
        <v>0.17163787037860001</v>
      </c>
    </row>
    <row r="10" spans="1:8" ht="14.25" x14ac:dyDescent="0.2">
      <c r="A10" s="32">
        <v>9</v>
      </c>
      <c r="B10" s="33">
        <v>21</v>
      </c>
      <c r="C10" s="32">
        <v>191135</v>
      </c>
      <c r="D10" s="32">
        <v>773712.27403675194</v>
      </c>
      <c r="E10" s="32">
        <v>686402.01854871796</v>
      </c>
      <c r="F10" s="32">
        <v>87310.255488034207</v>
      </c>
      <c r="G10" s="32">
        <v>686402.01854871796</v>
      </c>
      <c r="H10" s="35">
        <v>0.112845896876501</v>
      </c>
    </row>
    <row r="11" spans="1:8" ht="14.25" x14ac:dyDescent="0.2">
      <c r="A11" s="32">
        <v>10</v>
      </c>
      <c r="B11" s="33">
        <v>22</v>
      </c>
      <c r="C11" s="32">
        <v>31884.614000000001</v>
      </c>
      <c r="D11" s="32">
        <v>617164.14789316198</v>
      </c>
      <c r="E11" s="32">
        <v>496074.06069743598</v>
      </c>
      <c r="F11" s="32">
        <v>121090.087195726</v>
      </c>
      <c r="G11" s="32">
        <v>496074.06069743598</v>
      </c>
      <c r="H11" s="32">
        <v>0.196204020614445</v>
      </c>
    </row>
    <row r="12" spans="1:8" ht="14.25" x14ac:dyDescent="0.2">
      <c r="A12" s="32">
        <v>11</v>
      </c>
      <c r="B12" s="33">
        <v>23</v>
      </c>
      <c r="C12" s="32">
        <v>171605.745</v>
      </c>
      <c r="D12" s="32">
        <v>1587155.4720093999</v>
      </c>
      <c r="E12" s="32">
        <v>1344292.2097239301</v>
      </c>
      <c r="F12" s="32">
        <v>242863.26228547</v>
      </c>
      <c r="G12" s="32">
        <v>1344292.2097239301</v>
      </c>
      <c r="H12" s="32">
        <v>0.15301794094437099</v>
      </c>
    </row>
    <row r="13" spans="1:8" ht="14.25" x14ac:dyDescent="0.2">
      <c r="A13" s="32">
        <v>12</v>
      </c>
      <c r="B13" s="33">
        <v>24</v>
      </c>
      <c r="C13" s="32">
        <v>27007</v>
      </c>
      <c r="D13" s="32">
        <v>664658.32106666698</v>
      </c>
      <c r="E13" s="32">
        <v>558732.37697179499</v>
      </c>
      <c r="F13" s="32">
        <v>105925.944094872</v>
      </c>
      <c r="G13" s="32">
        <v>558732.37697179499</v>
      </c>
      <c r="H13" s="32">
        <v>0.15936901824215199</v>
      </c>
    </row>
    <row r="14" spans="1:8" ht="14.25" x14ac:dyDescent="0.2">
      <c r="A14" s="32">
        <v>13</v>
      </c>
      <c r="B14" s="33">
        <v>25</v>
      </c>
      <c r="C14" s="32">
        <v>79940</v>
      </c>
      <c r="D14" s="32">
        <v>947284.57940000005</v>
      </c>
      <c r="E14" s="32">
        <v>825236.47860000003</v>
      </c>
      <c r="F14" s="32">
        <v>122048.1008</v>
      </c>
      <c r="G14" s="32">
        <v>825236.47860000003</v>
      </c>
      <c r="H14" s="32">
        <v>0.128839953118739</v>
      </c>
    </row>
    <row r="15" spans="1:8" ht="14.25" x14ac:dyDescent="0.2">
      <c r="A15" s="32">
        <v>14</v>
      </c>
      <c r="B15" s="33">
        <v>26</v>
      </c>
      <c r="C15" s="32">
        <v>51675</v>
      </c>
      <c r="D15" s="32">
        <v>326585.923112594</v>
      </c>
      <c r="E15" s="32">
        <v>252597.128834445</v>
      </c>
      <c r="F15" s="32">
        <v>73988.794278148402</v>
      </c>
      <c r="G15" s="32">
        <v>252597.128834445</v>
      </c>
      <c r="H15" s="32">
        <v>0.22655230688752001</v>
      </c>
    </row>
    <row r="16" spans="1:8" ht="14.25" x14ac:dyDescent="0.2">
      <c r="A16" s="32">
        <v>15</v>
      </c>
      <c r="B16" s="33">
        <v>27</v>
      </c>
      <c r="C16" s="32">
        <v>210622.71400000001</v>
      </c>
      <c r="D16" s="32">
        <v>1500658.1740000001</v>
      </c>
      <c r="E16" s="32">
        <v>1325833.264</v>
      </c>
      <c r="F16" s="32">
        <v>174824.91</v>
      </c>
      <c r="G16" s="32">
        <v>1325833.264</v>
      </c>
      <c r="H16" s="32">
        <v>0.11649882233607201</v>
      </c>
    </row>
    <row r="17" spans="1:8" ht="14.25" x14ac:dyDescent="0.2">
      <c r="A17" s="32">
        <v>16</v>
      </c>
      <c r="B17" s="33">
        <v>29</v>
      </c>
      <c r="C17" s="32">
        <v>202410</v>
      </c>
      <c r="D17" s="32">
        <v>2623414.21810342</v>
      </c>
      <c r="E17" s="32">
        <v>2257365.2576760701</v>
      </c>
      <c r="F17" s="32">
        <v>366048.96042735002</v>
      </c>
      <c r="G17" s="32">
        <v>2257365.2576760701</v>
      </c>
      <c r="H17" s="32">
        <v>0.139531515039201</v>
      </c>
    </row>
    <row r="18" spans="1:8" ht="14.25" x14ac:dyDescent="0.2">
      <c r="A18" s="32">
        <v>17</v>
      </c>
      <c r="B18" s="33">
        <v>31</v>
      </c>
      <c r="C18" s="32">
        <v>23553.225999999999</v>
      </c>
      <c r="D18" s="32">
        <v>221055.60526474501</v>
      </c>
      <c r="E18" s="32">
        <v>186382.55985892101</v>
      </c>
      <c r="F18" s="32">
        <v>34673.0454058248</v>
      </c>
      <c r="G18" s="32">
        <v>186382.55985892101</v>
      </c>
      <c r="H18" s="32">
        <v>0.15685214299044301</v>
      </c>
    </row>
    <row r="19" spans="1:8" ht="14.25" x14ac:dyDescent="0.2">
      <c r="A19" s="32">
        <v>18</v>
      </c>
      <c r="B19" s="33">
        <v>32</v>
      </c>
      <c r="C19" s="32">
        <v>16914.934000000001</v>
      </c>
      <c r="D19" s="32">
        <v>235006.07279820699</v>
      </c>
      <c r="E19" s="32">
        <v>214687.271048233</v>
      </c>
      <c r="F19" s="32">
        <v>20318.8017499745</v>
      </c>
      <c r="G19" s="32">
        <v>214687.271048233</v>
      </c>
      <c r="H19" s="32">
        <v>8.6460751877768E-2</v>
      </c>
    </row>
    <row r="20" spans="1:8" ht="14.25" x14ac:dyDescent="0.2">
      <c r="A20" s="32">
        <v>19</v>
      </c>
      <c r="B20" s="33">
        <v>33</v>
      </c>
      <c r="C20" s="32">
        <v>25841.06</v>
      </c>
      <c r="D20" s="32">
        <v>421404.48711530102</v>
      </c>
      <c r="E20" s="32">
        <v>311793.870052816</v>
      </c>
      <c r="F20" s="32">
        <v>109610.617062486</v>
      </c>
      <c r="G20" s="32">
        <v>311793.870052816</v>
      </c>
      <c r="H20" s="32">
        <v>0.26010785460026398</v>
      </c>
    </row>
    <row r="21" spans="1:8" ht="14.25" x14ac:dyDescent="0.2">
      <c r="A21" s="32">
        <v>20</v>
      </c>
      <c r="B21" s="33">
        <v>34</v>
      </c>
      <c r="C21" s="32">
        <v>43768.254999999997</v>
      </c>
      <c r="D21" s="32">
        <v>237783.53769232301</v>
      </c>
      <c r="E21" s="32">
        <v>165821.43749452801</v>
      </c>
      <c r="F21" s="32">
        <v>71962.100197794498</v>
      </c>
      <c r="G21" s="32">
        <v>165821.43749452801</v>
      </c>
      <c r="H21" s="32">
        <v>0.30263701556542999</v>
      </c>
    </row>
    <row r="22" spans="1:8" ht="14.25" x14ac:dyDescent="0.2">
      <c r="A22" s="32">
        <v>21</v>
      </c>
      <c r="B22" s="33">
        <v>35</v>
      </c>
      <c r="C22" s="32">
        <v>30307.281999999999</v>
      </c>
      <c r="D22" s="32">
        <v>889068.50345663703</v>
      </c>
      <c r="E22" s="32">
        <v>852913.09437699104</v>
      </c>
      <c r="F22" s="32">
        <v>36155.409079646</v>
      </c>
      <c r="G22" s="32">
        <v>852913.09437699104</v>
      </c>
      <c r="H22" s="32">
        <v>4.0666617857989897E-2</v>
      </c>
    </row>
    <row r="23" spans="1:8" ht="14.25" x14ac:dyDescent="0.2">
      <c r="A23" s="32">
        <v>22</v>
      </c>
      <c r="B23" s="33">
        <v>36</v>
      </c>
      <c r="C23" s="32">
        <v>134392.81</v>
      </c>
      <c r="D23" s="32">
        <v>690618.21179380501</v>
      </c>
      <c r="E23" s="32">
        <v>585215.51537302905</v>
      </c>
      <c r="F23" s="32">
        <v>105402.696420776</v>
      </c>
      <c r="G23" s="32">
        <v>585215.51537302905</v>
      </c>
      <c r="H23" s="32">
        <v>0.15262078905652399</v>
      </c>
    </row>
    <row r="24" spans="1:8" ht="14.25" x14ac:dyDescent="0.2">
      <c r="A24" s="32">
        <v>23</v>
      </c>
      <c r="B24" s="33">
        <v>37</v>
      </c>
      <c r="C24" s="32">
        <v>141090.144</v>
      </c>
      <c r="D24" s="32">
        <v>1001216.0223008801</v>
      </c>
      <c r="E24" s="32">
        <v>861470.24676775199</v>
      </c>
      <c r="F24" s="32">
        <v>139745.77553313301</v>
      </c>
      <c r="G24" s="32">
        <v>861470.24676775199</v>
      </c>
      <c r="H24" s="32">
        <v>0.13957604794616099</v>
      </c>
    </row>
    <row r="25" spans="1:8" ht="14.25" x14ac:dyDescent="0.2">
      <c r="A25" s="32">
        <v>24</v>
      </c>
      <c r="B25" s="33">
        <v>38</v>
      </c>
      <c r="C25" s="32">
        <v>177530.383</v>
      </c>
      <c r="D25" s="32">
        <v>900985.36476017698</v>
      </c>
      <c r="E25" s="32">
        <v>842967.99275132699</v>
      </c>
      <c r="F25" s="32">
        <v>58017.372008849597</v>
      </c>
      <c r="G25" s="32">
        <v>842967.99275132699</v>
      </c>
      <c r="H25" s="32">
        <v>6.4393245748550598E-2</v>
      </c>
    </row>
    <row r="26" spans="1:8" ht="14.25" x14ac:dyDescent="0.2">
      <c r="A26" s="32">
        <v>25</v>
      </c>
      <c r="B26" s="33">
        <v>39</v>
      </c>
      <c r="C26" s="32">
        <v>65471.478000000003</v>
      </c>
      <c r="D26" s="32">
        <v>98547.743058830602</v>
      </c>
      <c r="E26" s="32">
        <v>70731.120428676804</v>
      </c>
      <c r="F26" s="32">
        <v>27816.622630153801</v>
      </c>
      <c r="G26" s="32">
        <v>70731.120428676804</v>
      </c>
      <c r="H26" s="32">
        <v>0.28226544583114399</v>
      </c>
    </row>
    <row r="27" spans="1:8" ht="14.25" x14ac:dyDescent="0.2">
      <c r="A27" s="32">
        <v>26</v>
      </c>
      <c r="B27" s="33">
        <v>42</v>
      </c>
      <c r="C27" s="32">
        <v>6845.6390000000001</v>
      </c>
      <c r="D27" s="32">
        <v>129824.73269999999</v>
      </c>
      <c r="E27" s="32">
        <v>109818.4279</v>
      </c>
      <c r="F27" s="32">
        <v>20006.304800000002</v>
      </c>
      <c r="G27" s="32">
        <v>109818.4279</v>
      </c>
      <c r="H27" s="32">
        <v>0.15410241472424799</v>
      </c>
    </row>
    <row r="28" spans="1:8" ht="14.25" x14ac:dyDescent="0.2">
      <c r="A28" s="32">
        <v>27</v>
      </c>
      <c r="B28" s="33">
        <v>75</v>
      </c>
      <c r="C28" s="32">
        <v>258</v>
      </c>
      <c r="D28" s="32">
        <v>173149.57264957301</v>
      </c>
      <c r="E28" s="32">
        <v>158900.15384615399</v>
      </c>
      <c r="F28" s="32">
        <v>14249.418803418799</v>
      </c>
      <c r="G28" s="32">
        <v>158900.15384615399</v>
      </c>
      <c r="H28" s="32">
        <v>8.2295431547251802E-2</v>
      </c>
    </row>
    <row r="29" spans="1:8" ht="14.25" x14ac:dyDescent="0.2">
      <c r="A29" s="32">
        <v>28</v>
      </c>
      <c r="B29" s="33">
        <v>76</v>
      </c>
      <c r="C29" s="32">
        <v>1838</v>
      </c>
      <c r="D29" s="32">
        <v>299895.49189658102</v>
      </c>
      <c r="E29" s="32">
        <v>282806.128217094</v>
      </c>
      <c r="F29" s="32">
        <v>17089.3636794872</v>
      </c>
      <c r="G29" s="32">
        <v>282806.128217094</v>
      </c>
      <c r="H29" s="32">
        <v>5.6984396702370002E-2</v>
      </c>
    </row>
    <row r="30" spans="1:8" ht="14.25" x14ac:dyDescent="0.2">
      <c r="A30" s="32">
        <v>29</v>
      </c>
      <c r="B30" s="33">
        <v>99</v>
      </c>
      <c r="C30" s="32">
        <v>25</v>
      </c>
      <c r="D30" s="32">
        <v>10862.5255275698</v>
      </c>
      <c r="E30" s="32">
        <v>10032.253838590101</v>
      </c>
      <c r="F30" s="32">
        <v>830.27168897965396</v>
      </c>
      <c r="G30" s="32">
        <v>10032.253838590101</v>
      </c>
      <c r="H30" s="32">
        <v>7.6434498300820705E-2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6">
        <v>70</v>
      </c>
      <c r="C32" s="37">
        <v>32</v>
      </c>
      <c r="D32" s="37">
        <v>35273.56</v>
      </c>
      <c r="E32" s="37">
        <v>34102.080000000002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49</v>
      </c>
      <c r="D33" s="37">
        <v>120181.25</v>
      </c>
      <c r="E33" s="37">
        <v>125647.98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15</v>
      </c>
      <c r="D34" s="37">
        <v>38124.78</v>
      </c>
      <c r="E34" s="37">
        <v>39864.959999999999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65</v>
      </c>
      <c r="D35" s="37">
        <v>97124.93</v>
      </c>
      <c r="E35" s="37">
        <v>107616.36</v>
      </c>
      <c r="F35" s="32"/>
      <c r="G35" s="32"/>
      <c r="H35" s="32"/>
    </row>
    <row r="36" spans="1:8" ht="14.25" x14ac:dyDescent="0.2">
      <c r="A36" s="32"/>
      <c r="B36" s="36">
        <v>77</v>
      </c>
      <c r="C36" s="37">
        <v>44</v>
      </c>
      <c r="D36" s="37">
        <v>58531.68</v>
      </c>
      <c r="E36" s="37">
        <v>58247.02</v>
      </c>
      <c r="F36" s="32"/>
      <c r="G36" s="32"/>
      <c r="H36" s="32"/>
    </row>
    <row r="37" spans="1:8" ht="14.25" x14ac:dyDescent="0.2">
      <c r="A37" s="32"/>
      <c r="B37" s="36">
        <v>78</v>
      </c>
      <c r="C37" s="37">
        <v>28</v>
      </c>
      <c r="D37" s="37">
        <v>21875.27</v>
      </c>
      <c r="E37" s="37">
        <v>19175.28</v>
      </c>
      <c r="F37" s="32"/>
      <c r="G37" s="32"/>
      <c r="H37" s="32"/>
    </row>
    <row r="38" spans="1:8" ht="14.25" x14ac:dyDescent="0.2">
      <c r="A38" s="32"/>
      <c r="B38" s="36">
        <v>74</v>
      </c>
      <c r="C38" s="37">
        <v>0</v>
      </c>
      <c r="D38" s="37">
        <v>0</v>
      </c>
      <c r="E38" s="37">
        <v>0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2015-09-10T02:27:44Z</dcterms:modified>
</cp:coreProperties>
</file>