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<sst xmlns="http://schemas.openxmlformats.org/spreadsheetml/2006/main" count="117" uniqueCount="75">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</sst>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9" sqref="O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18496383.942999996</v>
      </c>
      <c r="F3" s="25">
        <f>RA!I7</f>
        <v>2100163.6984000001</v>
      </c>
      <c r="G3" s="16">
        <f>SUM(G4:G40)</f>
        <v>16396220.244599994</v>
      </c>
      <c r="H3" s="27">
        <f>RA!J7</f>
        <v>11.354455578301399</v>
      </c>
      <c r="I3" s="20">
        <f>SUM(I4:I40)</f>
        <v>18496390.334549349</v>
      </c>
      <c r="J3" s="21">
        <f>SUM(J4:J40)</f>
        <v>16396220.166006314</v>
      </c>
      <c r="K3" s="22">
        <f>E3-I3</f>
        <v>-6.3915493525564671</v>
      </c>
      <c r="L3" s="22">
        <f>G3-J3</f>
        <v>7.8593680635094643E-2</v>
      </c>
    </row>
    <row r="4" spans="1:13" x14ac:dyDescent="0.15">
      <c r="A4" s="44">
        <f>RA!A8</f>
        <v>42258</v>
      </c>
      <c r="B4" s="12">
        <v>12</v>
      </c>
      <c r="C4" s="42" t="s">
        <v>6</v>
      </c>
      <c r="D4" s="42"/>
      <c r="E4" s="15">
        <f>VLOOKUP(C4,RA!B8:D36,3,0)</f>
        <v>1198835.743</v>
      </c>
      <c r="F4" s="25">
        <f>VLOOKUP(C4,RA!B8:I39,8,0)</f>
        <v>280606.58600000001</v>
      </c>
      <c r="G4" s="16">
        <f t="shared" ref="G4:G40" si="0">E4-F4</f>
        <v>918229.15700000001</v>
      </c>
      <c r="H4" s="27">
        <f>RA!J8</f>
        <v>23.406591573404601</v>
      </c>
      <c r="I4" s="20">
        <f>VLOOKUP(B4,RMS!B:D,3,FALSE)</f>
        <v>1198837.13838547</v>
      </c>
      <c r="J4" s="21">
        <f>VLOOKUP(B4,RMS!B:E,4,FALSE)</f>
        <v>918229.17675299104</v>
      </c>
      <c r="K4" s="22">
        <f t="shared" ref="K4:K40" si="1">E4-I4</f>
        <v>-1.3953854700084776</v>
      </c>
      <c r="L4" s="22">
        <f t="shared" ref="L4:L40" si="2">G4-J4</f>
        <v>-1.9752991036511958E-2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126051.4645</v>
      </c>
      <c r="F5" s="25">
        <f>VLOOKUP(C5,RA!B9:I40,8,0)</f>
        <v>31616.752700000001</v>
      </c>
      <c r="G5" s="16">
        <f t="shared" si="0"/>
        <v>94434.711800000005</v>
      </c>
      <c r="H5" s="27">
        <f>RA!J9</f>
        <v>25.082416000014</v>
      </c>
      <c r="I5" s="20">
        <f>VLOOKUP(B5,RMS!B:D,3,FALSE)</f>
        <v>126051.575803033</v>
      </c>
      <c r="J5" s="21">
        <f>VLOOKUP(B5,RMS!B:E,4,FALSE)</f>
        <v>94434.750730398606</v>
      </c>
      <c r="K5" s="22">
        <f t="shared" si="1"/>
        <v>-0.11130303300160449</v>
      </c>
      <c r="L5" s="22">
        <f t="shared" si="2"/>
        <v>-3.8930398601223715E-2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195910.90609999999</v>
      </c>
      <c r="F6" s="25">
        <f>VLOOKUP(C6,RA!B10:I41,8,0)</f>
        <v>51774.432099999998</v>
      </c>
      <c r="G6" s="16">
        <f t="shared" si="0"/>
        <v>144136.47399999999</v>
      </c>
      <c r="H6" s="27">
        <f>RA!J10</f>
        <v>26.427539502865901</v>
      </c>
      <c r="I6" s="20">
        <f>VLOOKUP(B6,RMS!B:D,3,FALSE)</f>
        <v>195912.97822307699</v>
      </c>
      <c r="J6" s="21">
        <f>VLOOKUP(B6,RMS!B:E,4,FALSE)</f>
        <v>144136.47391965799</v>
      </c>
      <c r="K6" s="22">
        <f>E6-I6</f>
        <v>-2.07212307699956</v>
      </c>
      <c r="L6" s="22">
        <f t="shared" si="2"/>
        <v>8.0341997090727091E-5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92958.842000000004</v>
      </c>
      <c r="F7" s="25">
        <f>VLOOKUP(C7,RA!B11:I42,8,0)</f>
        <v>22131.148000000001</v>
      </c>
      <c r="G7" s="16">
        <f t="shared" si="0"/>
        <v>70827.694000000003</v>
      </c>
      <c r="H7" s="27">
        <f>RA!J11</f>
        <v>23.8074695465763</v>
      </c>
      <c r="I7" s="20">
        <f>VLOOKUP(B7,RMS!B:D,3,FALSE)</f>
        <v>92958.8955444444</v>
      </c>
      <c r="J7" s="21">
        <f>VLOOKUP(B7,RMS!B:E,4,FALSE)</f>
        <v>70827.693398290605</v>
      </c>
      <c r="K7" s="22">
        <f t="shared" si="1"/>
        <v>-5.3544444395811297E-2</v>
      </c>
      <c r="L7" s="22">
        <f t="shared" si="2"/>
        <v>6.0170939832460135E-4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541027.05980000005</v>
      </c>
      <c r="F8" s="25">
        <f>VLOOKUP(C8,RA!B12:I43,8,0)</f>
        <v>78010.045800000007</v>
      </c>
      <c r="G8" s="16">
        <f t="shared" si="0"/>
        <v>463017.01400000002</v>
      </c>
      <c r="H8" s="27">
        <f>RA!J12</f>
        <v>14.4188806062377</v>
      </c>
      <c r="I8" s="20">
        <f>VLOOKUP(B8,RMS!B:D,3,FALSE)</f>
        <v>541027.05640598305</v>
      </c>
      <c r="J8" s="21">
        <f>VLOOKUP(B8,RMS!B:E,4,FALSE)</f>
        <v>463017.01641880302</v>
      </c>
      <c r="K8" s="22">
        <f t="shared" si="1"/>
        <v>3.3940169960260391E-3</v>
      </c>
      <c r="L8" s="22">
        <f t="shared" si="2"/>
        <v>-2.4188029929064214E-3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627540.10250000004</v>
      </c>
      <c r="F9" s="25">
        <f>VLOOKUP(C9,RA!B13:I44,8,0)</f>
        <v>150832.6023</v>
      </c>
      <c r="G9" s="16">
        <f t="shared" si="0"/>
        <v>476707.50020000001</v>
      </c>
      <c r="H9" s="27">
        <f>RA!J13</f>
        <v>24.035532024027098</v>
      </c>
      <c r="I9" s="20">
        <f>VLOOKUP(B9,RMS!B:D,3,FALSE)</f>
        <v>627540.78133589705</v>
      </c>
      <c r="J9" s="21">
        <f>VLOOKUP(B9,RMS!B:E,4,FALSE)</f>
        <v>476707.49496666703</v>
      </c>
      <c r="K9" s="22">
        <f t="shared" si="1"/>
        <v>-0.6788358970079571</v>
      </c>
      <c r="L9" s="22">
        <f t="shared" si="2"/>
        <v>5.2333329804241657E-3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228020.80110000001</v>
      </c>
      <c r="F10" s="25">
        <f>VLOOKUP(C10,RA!B14:I45,8,0)</f>
        <v>49565.027699999999</v>
      </c>
      <c r="G10" s="16">
        <f t="shared" si="0"/>
        <v>178455.77340000001</v>
      </c>
      <c r="H10" s="27">
        <f>RA!J14</f>
        <v>21.737064101561</v>
      </c>
      <c r="I10" s="20">
        <f>VLOOKUP(B10,RMS!B:D,3,FALSE)</f>
        <v>228020.768330769</v>
      </c>
      <c r="J10" s="21">
        <f>VLOOKUP(B10,RMS!B:E,4,FALSE)</f>
        <v>178455.77429914501</v>
      </c>
      <c r="K10" s="22">
        <f t="shared" si="1"/>
        <v>3.2769231009297073E-2</v>
      </c>
      <c r="L10" s="22">
        <f t="shared" si="2"/>
        <v>-8.991450013127178E-4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212674.30660000001</v>
      </c>
      <c r="F11" s="25">
        <f>VLOOKUP(C11,RA!B15:I46,8,0)</f>
        <v>39885.857100000001</v>
      </c>
      <c r="G11" s="16">
        <f t="shared" si="0"/>
        <v>172788.44950000002</v>
      </c>
      <c r="H11" s="27">
        <f>RA!J15</f>
        <v>18.754431476773401</v>
      </c>
      <c r="I11" s="20">
        <f>VLOOKUP(B11,RMS!B:D,3,FALSE)</f>
        <v>212674.40641794901</v>
      </c>
      <c r="J11" s="21">
        <f>VLOOKUP(B11,RMS!B:E,4,FALSE)</f>
        <v>172788.451530769</v>
      </c>
      <c r="K11" s="22">
        <f t="shared" si="1"/>
        <v>-9.9817948997952044E-2</v>
      </c>
      <c r="L11" s="22">
        <f t="shared" si="2"/>
        <v>-2.0307689846958965E-3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914967.80359999998</v>
      </c>
      <c r="F12" s="25">
        <f>VLOOKUP(C12,RA!B16:I47,8,0)</f>
        <v>20993.995800000001</v>
      </c>
      <c r="G12" s="16">
        <f t="shared" si="0"/>
        <v>893973.80779999995</v>
      </c>
      <c r="H12" s="27">
        <f>RA!J16</f>
        <v>2.2945065080320601</v>
      </c>
      <c r="I12" s="20">
        <f>VLOOKUP(B12,RMS!B:D,3,FALSE)</f>
        <v>914967.22363333299</v>
      </c>
      <c r="J12" s="21">
        <f>VLOOKUP(B12,RMS!B:E,4,FALSE)</f>
        <v>893973.80788974301</v>
      </c>
      <c r="K12" s="22">
        <f t="shared" si="1"/>
        <v>0.57996666699182242</v>
      </c>
      <c r="L12" s="22">
        <f t="shared" si="2"/>
        <v>-8.9743058197200298E-5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661325.91500000004</v>
      </c>
      <c r="F13" s="25">
        <f>VLOOKUP(C13,RA!B17:I48,8,0)</f>
        <v>98867.291500000007</v>
      </c>
      <c r="G13" s="16">
        <f t="shared" si="0"/>
        <v>562458.62349999999</v>
      </c>
      <c r="H13" s="27">
        <f>RA!J17</f>
        <v>14.949858951164799</v>
      </c>
      <c r="I13" s="20">
        <f>VLOOKUP(B13,RMS!B:D,3,FALSE)</f>
        <v>661325.847366667</v>
      </c>
      <c r="J13" s="21">
        <f>VLOOKUP(B13,RMS!B:E,4,FALSE)</f>
        <v>562458.62828034197</v>
      </c>
      <c r="K13" s="22">
        <f t="shared" si="1"/>
        <v>6.7633333033882082E-2</v>
      </c>
      <c r="L13" s="22">
        <f t="shared" si="2"/>
        <v>-4.7803419874981046E-3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1428509.0164999999</v>
      </c>
      <c r="F14" s="25">
        <f>VLOOKUP(C14,RA!B18:I49,8,0)</f>
        <v>193677.5612</v>
      </c>
      <c r="G14" s="16">
        <f t="shared" si="0"/>
        <v>1234831.4553</v>
      </c>
      <c r="H14" s="27">
        <f>RA!J18</f>
        <v>13.5580216129493</v>
      </c>
      <c r="I14" s="20">
        <f>VLOOKUP(B14,RMS!B:D,3,FALSE)</f>
        <v>1428508.88456068</v>
      </c>
      <c r="J14" s="21">
        <f>VLOOKUP(B14,RMS!B:E,4,FALSE)</f>
        <v>1234831.4646863199</v>
      </c>
      <c r="K14" s="22">
        <f t="shared" si="1"/>
        <v>0.13193931989371777</v>
      </c>
      <c r="L14" s="22">
        <f t="shared" si="2"/>
        <v>-9.38631989993155E-3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493327.2499</v>
      </c>
      <c r="F15" s="25">
        <f>VLOOKUP(C15,RA!B19:I50,8,0)</f>
        <v>31612.000400000001</v>
      </c>
      <c r="G15" s="16">
        <f t="shared" si="0"/>
        <v>461715.24949999998</v>
      </c>
      <c r="H15" s="27">
        <f>RA!J19</f>
        <v>6.4079169367611302</v>
      </c>
      <c r="I15" s="20">
        <f>VLOOKUP(B15,RMS!B:D,3,FALSE)</f>
        <v>493327.26415213698</v>
      </c>
      <c r="J15" s="21">
        <f>VLOOKUP(B15,RMS!B:E,4,FALSE)</f>
        <v>461715.249211966</v>
      </c>
      <c r="K15" s="22">
        <f t="shared" si="1"/>
        <v>-1.4252136985305697E-2</v>
      </c>
      <c r="L15" s="22">
        <f t="shared" si="2"/>
        <v>2.8803397435694933E-4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1052194.564</v>
      </c>
      <c r="F16" s="25">
        <f>VLOOKUP(C16,RA!B20:I51,8,0)</f>
        <v>68175.716499999995</v>
      </c>
      <c r="G16" s="16">
        <f t="shared" si="0"/>
        <v>984018.84750000003</v>
      </c>
      <c r="H16" s="27">
        <f>RA!J20</f>
        <v>6.4793830753909898</v>
      </c>
      <c r="I16" s="20">
        <f>VLOOKUP(B16,RMS!B:D,3,FALSE)</f>
        <v>1052194.7737</v>
      </c>
      <c r="J16" s="21">
        <f>VLOOKUP(B16,RMS!B:E,4,FALSE)</f>
        <v>984018.84750000003</v>
      </c>
      <c r="K16" s="22">
        <f t="shared" si="1"/>
        <v>-0.20970000000670552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316900.6496</v>
      </c>
      <c r="F17" s="25">
        <f>VLOOKUP(C17,RA!B21:I52,8,0)</f>
        <v>40831.086600000002</v>
      </c>
      <c r="G17" s="16">
        <f t="shared" si="0"/>
        <v>276069.56300000002</v>
      </c>
      <c r="H17" s="27">
        <f>RA!J21</f>
        <v>12.8845070691834</v>
      </c>
      <c r="I17" s="20">
        <f>VLOOKUP(B17,RMS!B:D,3,FALSE)</f>
        <v>316900.41588751198</v>
      </c>
      <c r="J17" s="21">
        <f>VLOOKUP(B17,RMS!B:E,4,FALSE)</f>
        <v>276069.56241563399</v>
      </c>
      <c r="K17" s="22">
        <f t="shared" si="1"/>
        <v>0.23371248802868649</v>
      </c>
      <c r="L17" s="22">
        <f t="shared" si="2"/>
        <v>5.8436603285372257E-4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1226534.6808</v>
      </c>
      <c r="F18" s="25">
        <f>VLOOKUP(C18,RA!B22:I53,8,0)</f>
        <v>146397.64989999999</v>
      </c>
      <c r="G18" s="16">
        <f t="shared" si="0"/>
        <v>1080137.0308999999</v>
      </c>
      <c r="H18" s="27">
        <f>RA!J22</f>
        <v>11.935875290906001</v>
      </c>
      <c r="I18" s="20">
        <f>VLOOKUP(B18,RMS!B:D,3,FALSE)</f>
        <v>1226535.75343333</v>
      </c>
      <c r="J18" s="21">
        <f>VLOOKUP(B18,RMS!B:E,4,FALSE)</f>
        <v>1080137.0275000001</v>
      </c>
      <c r="K18" s="22">
        <f t="shared" si="1"/>
        <v>-1.0726333300117403</v>
      </c>
      <c r="L18" s="22">
        <f t="shared" si="2"/>
        <v>3.399999812245369E-3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2720435.8108000001</v>
      </c>
      <c r="F19" s="25">
        <f>VLOOKUP(C19,RA!B23:I54,8,0)</f>
        <v>230935.58979999999</v>
      </c>
      <c r="G19" s="16">
        <f t="shared" si="0"/>
        <v>2489500.2209999999</v>
      </c>
      <c r="H19" s="27">
        <f>RA!J23</f>
        <v>8.4889189034785097</v>
      </c>
      <c r="I19" s="20">
        <f>VLOOKUP(B19,RMS!B:D,3,FALSE)</f>
        <v>2720437.9313119701</v>
      </c>
      <c r="J19" s="21">
        <f>VLOOKUP(B19,RMS!B:E,4,FALSE)</f>
        <v>2489500.2642290602</v>
      </c>
      <c r="K19" s="22">
        <f t="shared" si="1"/>
        <v>-2.1205119700171053</v>
      </c>
      <c r="L19" s="22">
        <f t="shared" si="2"/>
        <v>-4.3229060247540474E-2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248205.98439999999</v>
      </c>
      <c r="F20" s="25">
        <f>VLOOKUP(C20,RA!B24:I55,8,0)</f>
        <v>41004.469899999996</v>
      </c>
      <c r="G20" s="16">
        <f t="shared" si="0"/>
        <v>207201.51449999999</v>
      </c>
      <c r="H20" s="27">
        <f>RA!J24</f>
        <v>16.520338943125001</v>
      </c>
      <c r="I20" s="20">
        <f>VLOOKUP(B20,RMS!B:D,3,FALSE)</f>
        <v>248206.01673353801</v>
      </c>
      <c r="J20" s="21">
        <f>VLOOKUP(B20,RMS!B:E,4,FALSE)</f>
        <v>207201.502433933</v>
      </c>
      <c r="K20" s="22">
        <f t="shared" si="1"/>
        <v>-3.2333538023522124E-2</v>
      </c>
      <c r="L20" s="22">
        <f t="shared" si="2"/>
        <v>1.2066066992701963E-2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282268.93400000001</v>
      </c>
      <c r="F21" s="25">
        <f>VLOOKUP(C21,RA!B25:I56,8,0)</f>
        <v>19840.923699999999</v>
      </c>
      <c r="G21" s="16">
        <f t="shared" si="0"/>
        <v>262428.01030000002</v>
      </c>
      <c r="H21" s="27">
        <f>RA!J25</f>
        <v>7.0290851419022999</v>
      </c>
      <c r="I21" s="20">
        <f>VLOOKUP(B21,RMS!B:D,3,FALSE)</f>
        <v>282268.941956811</v>
      </c>
      <c r="J21" s="21">
        <f>VLOOKUP(B21,RMS!B:E,4,FALSE)</f>
        <v>262428.00888061302</v>
      </c>
      <c r="K21" s="22">
        <f t="shared" si="1"/>
        <v>-7.9568109940737486E-3</v>
      </c>
      <c r="L21" s="22">
        <f t="shared" si="2"/>
        <v>1.4193870010785758E-3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498673.00929999998</v>
      </c>
      <c r="F22" s="25">
        <f>VLOOKUP(C22,RA!B26:I57,8,0)</f>
        <v>99373.225200000001</v>
      </c>
      <c r="G22" s="16">
        <f t="shared" si="0"/>
        <v>399299.78409999999</v>
      </c>
      <c r="H22" s="27">
        <f>RA!J26</f>
        <v>19.927532340178701</v>
      </c>
      <c r="I22" s="20">
        <f>VLOOKUP(B22,RMS!B:D,3,FALSE)</f>
        <v>498672.94247572799</v>
      </c>
      <c r="J22" s="21">
        <f>VLOOKUP(B22,RMS!B:E,4,FALSE)</f>
        <v>399299.77197406202</v>
      </c>
      <c r="K22" s="22">
        <f t="shared" si="1"/>
        <v>6.6824271983932704E-2</v>
      </c>
      <c r="L22" s="22">
        <f t="shared" si="2"/>
        <v>1.2125937966629863E-2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268234.56829999998</v>
      </c>
      <c r="F23" s="25">
        <f>VLOOKUP(C23,RA!B27:I58,8,0)</f>
        <v>77708.168099999995</v>
      </c>
      <c r="G23" s="16">
        <f t="shared" si="0"/>
        <v>190526.40019999997</v>
      </c>
      <c r="H23" s="27">
        <f>RA!J27</f>
        <v>28.9702287786745</v>
      </c>
      <c r="I23" s="20">
        <f>VLOOKUP(B23,RMS!B:D,3,FALSE)</f>
        <v>268234.41428670997</v>
      </c>
      <c r="J23" s="21">
        <f>VLOOKUP(B23,RMS!B:E,4,FALSE)</f>
        <v>190526.40606483401</v>
      </c>
      <c r="K23" s="22">
        <f t="shared" si="1"/>
        <v>0.15401329001178965</v>
      </c>
      <c r="L23" s="22">
        <f t="shared" si="2"/>
        <v>-5.8648340345826E-3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927466.41689999995</v>
      </c>
      <c r="F24" s="25">
        <f>VLOOKUP(C24,RA!B28:I59,8,0)</f>
        <v>49733.907200000001</v>
      </c>
      <c r="G24" s="16">
        <f t="shared" si="0"/>
        <v>877732.50969999994</v>
      </c>
      <c r="H24" s="27">
        <f>RA!J28</f>
        <v>5.3623404895060798</v>
      </c>
      <c r="I24" s="20">
        <f>VLOOKUP(B24,RMS!B:D,3,FALSE)</f>
        <v>927466.41653185803</v>
      </c>
      <c r="J24" s="21">
        <f>VLOOKUP(B24,RMS!B:E,4,FALSE)</f>
        <v>877732.45394955797</v>
      </c>
      <c r="K24" s="22">
        <f t="shared" si="1"/>
        <v>3.6814191844314337E-4</v>
      </c>
      <c r="L24" s="22">
        <f t="shared" si="2"/>
        <v>5.5750441970303655E-2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685418.68850000005</v>
      </c>
      <c r="F25" s="25">
        <f>VLOOKUP(C25,RA!B29:I60,8,0)</f>
        <v>108510.93799999999</v>
      </c>
      <c r="G25" s="16">
        <f t="shared" si="0"/>
        <v>576907.75050000008</v>
      </c>
      <c r="H25" s="27">
        <f>RA!J29</f>
        <v>15.8313363525979</v>
      </c>
      <c r="I25" s="20">
        <f>VLOOKUP(B25,RMS!B:D,3,FALSE)</f>
        <v>685418.68886460201</v>
      </c>
      <c r="J25" s="21">
        <f>VLOOKUP(B25,RMS!B:E,4,FALSE)</f>
        <v>576907.72917635296</v>
      </c>
      <c r="K25" s="22">
        <f t="shared" si="1"/>
        <v>-3.6460196133702993E-4</v>
      </c>
      <c r="L25" s="22">
        <f t="shared" si="2"/>
        <v>2.1323647117242217E-2</v>
      </c>
      <c r="M25" s="34"/>
    </row>
    <row r="26" spans="1:13" x14ac:dyDescent="0.15">
      <c r="A26" s="44"/>
      <c r="B26" s="12">
        <v>37</v>
      </c>
      <c r="C26" s="42" t="s">
        <v>74</v>
      </c>
      <c r="D26" s="42"/>
      <c r="E26" s="15">
        <f>VLOOKUP(C26,RA!B30:D57,3,0)</f>
        <v>1110738.6266999999</v>
      </c>
      <c r="F26" s="25">
        <f>VLOOKUP(C26,RA!B30:I61,8,0)</f>
        <v>141139.21100000001</v>
      </c>
      <c r="G26" s="16">
        <f t="shared" si="0"/>
        <v>969599.4156999999</v>
      </c>
      <c r="H26" s="27">
        <f>RA!J30</f>
        <v>12.7067887626564</v>
      </c>
      <c r="I26" s="20">
        <f>VLOOKUP(B26,RMS!B:D,3,FALSE)</f>
        <v>1110738.62250708</v>
      </c>
      <c r="J26" s="21">
        <f>VLOOKUP(B26,RMS!B:E,4,FALSE)</f>
        <v>969599.40614285204</v>
      </c>
      <c r="K26" s="22">
        <f t="shared" si="1"/>
        <v>4.1929199360311031E-3</v>
      </c>
      <c r="L26" s="22">
        <f t="shared" si="2"/>
        <v>9.557147859595716E-3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1055274.9393</v>
      </c>
      <c r="F27" s="25">
        <f>VLOOKUP(C27,RA!B31:I62,8,0)</f>
        <v>21739.896100000002</v>
      </c>
      <c r="G27" s="16">
        <f t="shared" si="0"/>
        <v>1033535.0432</v>
      </c>
      <c r="H27" s="27">
        <f>RA!J31</f>
        <v>2.06011678003278</v>
      </c>
      <c r="I27" s="20">
        <f>VLOOKUP(B27,RMS!B:D,3,FALSE)</f>
        <v>1055274.8040221201</v>
      </c>
      <c r="J27" s="21">
        <f>VLOOKUP(B27,RMS!B:E,4,FALSE)</f>
        <v>1033534.96122743</v>
      </c>
      <c r="K27" s="22">
        <f t="shared" si="1"/>
        <v>0.13527787989005446</v>
      </c>
      <c r="L27" s="22">
        <f t="shared" si="2"/>
        <v>8.1972569925710559E-2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99193.4378</v>
      </c>
      <c r="F28" s="25">
        <f>VLOOKUP(C28,RA!B32:I63,8,0)</f>
        <v>24622.298699999999</v>
      </c>
      <c r="G28" s="16">
        <f t="shared" si="0"/>
        <v>74571.1391</v>
      </c>
      <c r="H28" s="27">
        <f>RA!J32</f>
        <v>24.822507663909199</v>
      </c>
      <c r="I28" s="20">
        <f>VLOOKUP(B28,RMS!B:D,3,FALSE)</f>
        <v>99193.380821359999</v>
      </c>
      <c r="J28" s="21">
        <f>VLOOKUP(B28,RMS!B:E,4,FALSE)</f>
        <v>74571.145855552197</v>
      </c>
      <c r="K28" s="22">
        <f t="shared" si="1"/>
        <v>5.6978640001034364E-2</v>
      </c>
      <c r="L28" s="22">
        <f t="shared" si="2"/>
        <v>-6.7555521964095533E-3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17.256599999999999</v>
      </c>
      <c r="F29" s="25">
        <f>VLOOKUP(C29,RA!B33:I64,8,0)</f>
        <v>-50.430900000000001</v>
      </c>
      <c r="G29" s="16">
        <f t="shared" si="0"/>
        <v>67.6875</v>
      </c>
      <c r="H29" s="27">
        <f>RA!J33</f>
        <v>-292.24122944264798</v>
      </c>
      <c r="I29" s="20">
        <f>VLOOKUP(B29,RMS!B:D,3,FALSE)</f>
        <v>17.256599999999999</v>
      </c>
      <c r="J29" s="21">
        <f>VLOOKUP(B29,RMS!B:E,4,FALSE)</f>
        <v>67.6875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152186.18729999999</v>
      </c>
      <c r="F30" s="25">
        <f>VLOOKUP(C30,RA!B34:I66,8,0)</f>
        <v>20739.0301</v>
      </c>
      <c r="G30" s="16">
        <f t="shared" si="0"/>
        <v>131447.15719999999</v>
      </c>
      <c r="H30" s="27">
        <f>RA!J34</f>
        <v>0</v>
      </c>
      <c r="I30" s="20">
        <f>VLOOKUP(B30,RMS!B:D,3,FALSE)</f>
        <v>152186.1863</v>
      </c>
      <c r="J30" s="21">
        <f>VLOOKUP(B30,RMS!B:E,4,FALSE)</f>
        <v>131447.15470000001</v>
      </c>
      <c r="K30" s="22">
        <f t="shared" si="1"/>
        <v>9.9999998928979039E-4</v>
      </c>
      <c r="L30" s="22">
        <f t="shared" si="2"/>
        <v>2.499999973224476E-3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65937.63</v>
      </c>
      <c r="F31" s="25">
        <f>VLOOKUP(C31,RA!B35:I67,8,0)</f>
        <v>2818.59</v>
      </c>
      <c r="G31" s="16">
        <f t="shared" si="0"/>
        <v>63119.040000000008</v>
      </c>
      <c r="H31" s="27">
        <f>RA!J35</f>
        <v>13.627406315868701</v>
      </c>
      <c r="I31" s="20">
        <f>VLOOKUP(B31,RMS!B:D,3,FALSE)</f>
        <v>65937.63</v>
      </c>
      <c r="J31" s="21">
        <f>VLOOKUP(B31,RMS!B:E,4,FALSE)</f>
        <v>63119.040000000001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244975.32</v>
      </c>
      <c r="F32" s="25">
        <f>VLOOKUP(C32,RA!B34:I67,8,0)</f>
        <v>-38990.5</v>
      </c>
      <c r="G32" s="16">
        <f t="shared" si="0"/>
        <v>283965.82</v>
      </c>
      <c r="H32" s="27">
        <f>RA!J35</f>
        <v>13.627406315868701</v>
      </c>
      <c r="I32" s="20">
        <f>VLOOKUP(B32,RMS!B:D,3,FALSE)</f>
        <v>244975.32</v>
      </c>
      <c r="J32" s="21">
        <f>VLOOKUP(B32,RMS!B:E,4,FALSE)</f>
        <v>283965.82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69744.47</v>
      </c>
      <c r="F33" s="25">
        <f>VLOOKUP(C33,RA!B34:I68,8,0)</f>
        <v>-3824.79</v>
      </c>
      <c r="G33" s="16">
        <f t="shared" si="0"/>
        <v>73569.259999999995</v>
      </c>
      <c r="H33" s="27">
        <f>RA!J34</f>
        <v>0</v>
      </c>
      <c r="I33" s="20">
        <f>VLOOKUP(B33,RMS!B:D,3,FALSE)</f>
        <v>69744.47</v>
      </c>
      <c r="J33" s="21">
        <f>VLOOKUP(B33,RMS!B:E,4,FALSE)</f>
        <v>73569.259999999995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133491.56</v>
      </c>
      <c r="F34" s="25">
        <f>VLOOKUP(C34,RA!B35:I69,8,0)</f>
        <v>-30051.25</v>
      </c>
      <c r="G34" s="16">
        <f t="shared" si="0"/>
        <v>163542.81</v>
      </c>
      <c r="H34" s="27">
        <f>RA!J35</f>
        <v>13.627406315868701</v>
      </c>
      <c r="I34" s="20">
        <f>VLOOKUP(B34,RMS!B:D,3,FALSE)</f>
        <v>133491.56</v>
      </c>
      <c r="J34" s="21">
        <f>VLOOKUP(B34,RMS!B:E,4,FALSE)</f>
        <v>163542.81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17.18</v>
      </c>
      <c r="F35" s="25">
        <f>VLOOKUP(C35,RA!B36:I70,8,0)</f>
        <v>15.64</v>
      </c>
      <c r="G35" s="16">
        <f t="shared" si="0"/>
        <v>1.5399999999999991</v>
      </c>
      <c r="H35" s="27">
        <f>RA!J36</f>
        <v>4.27463043485184</v>
      </c>
      <c r="I35" s="20">
        <f>VLOOKUP(B35,RMS!B:D,3,FALSE)</f>
        <v>17.18</v>
      </c>
      <c r="J35" s="21">
        <f>VLOOKUP(B35,RMS!B:E,4,FALSE)</f>
        <v>1.54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151299.9994</v>
      </c>
      <c r="F36" s="25">
        <f>VLOOKUP(C36,RA!B8:I70,8,0)</f>
        <v>12540.4586</v>
      </c>
      <c r="G36" s="16">
        <f t="shared" si="0"/>
        <v>138759.54079999999</v>
      </c>
      <c r="H36" s="27">
        <f>RA!J36</f>
        <v>4.27463043485184</v>
      </c>
      <c r="I36" s="20">
        <f>VLOOKUP(B36,RMS!B:D,3,FALSE)</f>
        <v>151300</v>
      </c>
      <c r="J36" s="21">
        <f>VLOOKUP(B36,RMS!B:E,4,FALSE)</f>
        <v>138759.538461538</v>
      </c>
      <c r="K36" s="22">
        <f t="shared" si="1"/>
        <v>-5.9999999939464033E-4</v>
      </c>
      <c r="L36" s="22">
        <f t="shared" si="2"/>
        <v>2.3384619853459299E-3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319060.7268</v>
      </c>
      <c r="F37" s="25">
        <f>VLOOKUP(C37,RA!B8:I71,8,0)</f>
        <v>15925.3295</v>
      </c>
      <c r="G37" s="16">
        <f t="shared" si="0"/>
        <v>303135.39730000001</v>
      </c>
      <c r="H37" s="27">
        <f>RA!J37</f>
        <v>-15.916093098684399</v>
      </c>
      <c r="I37" s="20">
        <f>VLOOKUP(B37,RMS!B:D,3,FALSE)</f>
        <v>319060.71725470101</v>
      </c>
      <c r="J37" s="21">
        <f>VLOOKUP(B37,RMS!B:E,4,FALSE)</f>
        <v>303135.39384188002</v>
      </c>
      <c r="K37" s="22">
        <f t="shared" si="1"/>
        <v>9.5452989917248487E-3</v>
      </c>
      <c r="L37" s="22">
        <f t="shared" si="2"/>
        <v>3.4581199870444834E-3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107608.56</v>
      </c>
      <c r="F38" s="25">
        <f>VLOOKUP(C38,RA!B9:I72,8,0)</f>
        <v>-3683.78</v>
      </c>
      <c r="G38" s="16">
        <f t="shared" si="0"/>
        <v>111292.34</v>
      </c>
      <c r="H38" s="27">
        <f>RA!J38</f>
        <v>-5.4840046816615002</v>
      </c>
      <c r="I38" s="20">
        <f>VLOOKUP(B38,RMS!B:D,3,FALSE)</f>
        <v>107608.56</v>
      </c>
      <c r="J38" s="21">
        <f>VLOOKUP(B38,RMS!B:E,4,FALSE)</f>
        <v>111292.34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23559.84</v>
      </c>
      <c r="F39" s="25">
        <f>VLOOKUP(C39,RA!B10:I73,8,0)</f>
        <v>3210.79</v>
      </c>
      <c r="G39" s="16">
        <f t="shared" si="0"/>
        <v>20349.05</v>
      </c>
      <c r="H39" s="27">
        <f>RA!J39</f>
        <v>-22.511722838507499</v>
      </c>
      <c r="I39" s="20">
        <f>VLOOKUP(B39,RMS!B:D,3,FALSE)</f>
        <v>23559.84</v>
      </c>
      <c r="J39" s="21">
        <f>VLOOKUP(B39,RMS!B:E,4,FALSE)</f>
        <v>20349.05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15795.6919</v>
      </c>
      <c r="F40" s="25">
        <f>VLOOKUP(C40,RA!B8:I74,8,0)</f>
        <v>1928.2298000000001</v>
      </c>
      <c r="G40" s="16">
        <f t="shared" si="0"/>
        <v>13867.462100000001</v>
      </c>
      <c r="H40" s="27">
        <f>RA!J40</f>
        <v>91.036088474970896</v>
      </c>
      <c r="I40" s="20">
        <f>VLOOKUP(B40,RMS!B:D,3,FALSE)</f>
        <v>15795.6917025944</v>
      </c>
      <c r="J40" s="21">
        <f>VLOOKUP(B40,RMS!B:E,4,FALSE)</f>
        <v>13867.462067922201</v>
      </c>
      <c r="K40" s="22">
        <f t="shared" si="1"/>
        <v>1.9740559946512803E-4</v>
      </c>
      <c r="L40" s="22">
        <f t="shared" si="2"/>
        <v>3.2077799914986826E-5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18496383.943</v>
      </c>
      <c r="E7" s="68">
        <v>20532212.590599999</v>
      </c>
      <c r="F7" s="69">
        <v>90.084708900140498</v>
      </c>
      <c r="G7" s="68">
        <v>15286542.932499999</v>
      </c>
      <c r="H7" s="69">
        <v>20.997821578584102</v>
      </c>
      <c r="I7" s="68">
        <v>2100163.6984000001</v>
      </c>
      <c r="J7" s="69">
        <v>11.354455578301399</v>
      </c>
      <c r="K7" s="68">
        <v>1283974.1472</v>
      </c>
      <c r="L7" s="69">
        <v>8.3993755348712806</v>
      </c>
      <c r="M7" s="69">
        <v>0.63567444327433598</v>
      </c>
      <c r="N7" s="68">
        <v>222302893.352</v>
      </c>
      <c r="O7" s="68">
        <v>5591311611.0212002</v>
      </c>
      <c r="P7" s="68">
        <v>961539</v>
      </c>
      <c r="Q7" s="68">
        <v>899018</v>
      </c>
      <c r="R7" s="69">
        <v>6.9543657635331</v>
      </c>
      <c r="S7" s="68">
        <v>19.236228528432001</v>
      </c>
      <c r="T7" s="68">
        <v>18.300428072964099</v>
      </c>
      <c r="U7" s="70">
        <v>4.8647813373854598</v>
      </c>
      <c r="V7" s="58"/>
      <c r="W7" s="58"/>
    </row>
    <row r="8" spans="1:23" ht="14.25" thickBot="1" x14ac:dyDescent="0.2">
      <c r="A8" s="55">
        <v>42258</v>
      </c>
      <c r="B8" s="45" t="s">
        <v>6</v>
      </c>
      <c r="C8" s="46"/>
      <c r="D8" s="71">
        <v>1198835.743</v>
      </c>
      <c r="E8" s="71">
        <v>823010.60089999996</v>
      </c>
      <c r="F8" s="72">
        <v>145.664678157124</v>
      </c>
      <c r="G8" s="71">
        <v>717496.34580000001</v>
      </c>
      <c r="H8" s="72">
        <v>67.085971938060894</v>
      </c>
      <c r="I8" s="71">
        <v>280606.58600000001</v>
      </c>
      <c r="J8" s="72">
        <v>23.406591573404601</v>
      </c>
      <c r="K8" s="71">
        <v>165955.5527</v>
      </c>
      <c r="L8" s="72">
        <v>23.129811555341298</v>
      </c>
      <c r="M8" s="72">
        <v>0.69085385475022998</v>
      </c>
      <c r="N8" s="71">
        <v>9017623.6593999993</v>
      </c>
      <c r="O8" s="71">
        <v>200762843.14199999</v>
      </c>
      <c r="P8" s="71">
        <v>36419</v>
      </c>
      <c r="Q8" s="71">
        <v>28628</v>
      </c>
      <c r="R8" s="72">
        <v>27.2146150621769</v>
      </c>
      <c r="S8" s="71">
        <v>32.917865482303199</v>
      </c>
      <c r="T8" s="71">
        <v>27.991099245493899</v>
      </c>
      <c r="U8" s="73">
        <v>14.9668460108932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126051.4645</v>
      </c>
      <c r="E9" s="71">
        <v>119714.75719999999</v>
      </c>
      <c r="F9" s="72">
        <v>105.293171408612</v>
      </c>
      <c r="G9" s="71">
        <v>88536.9905</v>
      </c>
      <c r="H9" s="72">
        <v>42.371526057235997</v>
      </c>
      <c r="I9" s="71">
        <v>31616.752700000001</v>
      </c>
      <c r="J9" s="72">
        <v>25.082416000014</v>
      </c>
      <c r="K9" s="71">
        <v>20483.587100000001</v>
      </c>
      <c r="L9" s="72">
        <v>23.1356261200227</v>
      </c>
      <c r="M9" s="72">
        <v>0.54351640392126399</v>
      </c>
      <c r="N9" s="71">
        <v>1459750.3215000001</v>
      </c>
      <c r="O9" s="71">
        <v>33443078.194499999</v>
      </c>
      <c r="P9" s="71">
        <v>7116</v>
      </c>
      <c r="Q9" s="71">
        <v>5627</v>
      </c>
      <c r="R9" s="72">
        <v>26.461702505775701</v>
      </c>
      <c r="S9" s="71">
        <v>17.713808951658201</v>
      </c>
      <c r="T9" s="71">
        <v>18.0717850364315</v>
      </c>
      <c r="U9" s="73">
        <v>-2.0208871268183199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195910.90609999999</v>
      </c>
      <c r="E10" s="71">
        <v>155446.30530000001</v>
      </c>
      <c r="F10" s="72">
        <v>126.03123999757101</v>
      </c>
      <c r="G10" s="71">
        <v>100967.1345</v>
      </c>
      <c r="H10" s="72">
        <v>94.034333122527102</v>
      </c>
      <c r="I10" s="71">
        <v>51774.432099999998</v>
      </c>
      <c r="J10" s="72">
        <v>26.427539502865901</v>
      </c>
      <c r="K10" s="71">
        <v>27279.511600000002</v>
      </c>
      <c r="L10" s="72">
        <v>27.018209177759701</v>
      </c>
      <c r="M10" s="72">
        <v>0.89792371869296905</v>
      </c>
      <c r="N10" s="71">
        <v>1676016.6321</v>
      </c>
      <c r="O10" s="71">
        <v>51859604.759099998</v>
      </c>
      <c r="P10" s="71">
        <v>89683</v>
      </c>
      <c r="Q10" s="71">
        <v>82735</v>
      </c>
      <c r="R10" s="72">
        <v>8.3978968997401306</v>
      </c>
      <c r="S10" s="71">
        <v>2.18448207687076</v>
      </c>
      <c r="T10" s="71">
        <v>1.69979319876715</v>
      </c>
      <c r="U10" s="73">
        <v>22.187816656198802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92958.842000000004</v>
      </c>
      <c r="E11" s="71">
        <v>61398.544399999999</v>
      </c>
      <c r="F11" s="72">
        <v>151.40235474377101</v>
      </c>
      <c r="G11" s="71">
        <v>63680.492299999998</v>
      </c>
      <c r="H11" s="72">
        <v>45.976952505437801</v>
      </c>
      <c r="I11" s="71">
        <v>22131.148000000001</v>
      </c>
      <c r="J11" s="72">
        <v>23.8074695465763</v>
      </c>
      <c r="K11" s="71">
        <v>15372.0964</v>
      </c>
      <c r="L11" s="72">
        <v>24.1394120001173</v>
      </c>
      <c r="M11" s="72">
        <v>0.43969614970668502</v>
      </c>
      <c r="N11" s="71">
        <v>697487.76190000004</v>
      </c>
      <c r="O11" s="71">
        <v>16741600.1592</v>
      </c>
      <c r="P11" s="71">
        <v>3882</v>
      </c>
      <c r="Q11" s="71">
        <v>2884</v>
      </c>
      <c r="R11" s="72">
        <v>34.604715672676797</v>
      </c>
      <c r="S11" s="71">
        <v>23.946121071612598</v>
      </c>
      <c r="T11" s="71">
        <v>21.567424063800299</v>
      </c>
      <c r="U11" s="73">
        <v>9.93353788155766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541027.05980000005</v>
      </c>
      <c r="E12" s="71">
        <v>273735.41649999999</v>
      </c>
      <c r="F12" s="72">
        <v>197.64598484098599</v>
      </c>
      <c r="G12" s="71">
        <v>284974.20380000002</v>
      </c>
      <c r="H12" s="72">
        <v>89.851240072137401</v>
      </c>
      <c r="I12" s="71">
        <v>78010.045800000007</v>
      </c>
      <c r="J12" s="72">
        <v>14.4188806062377</v>
      </c>
      <c r="K12" s="71">
        <v>89.916700000000006</v>
      </c>
      <c r="L12" s="72">
        <v>3.1552575215933E-2</v>
      </c>
      <c r="M12" s="72">
        <v>866.58128134150797</v>
      </c>
      <c r="N12" s="71">
        <v>3619294.1009999998</v>
      </c>
      <c r="O12" s="71">
        <v>59254210.418899998</v>
      </c>
      <c r="P12" s="71">
        <v>6250</v>
      </c>
      <c r="Q12" s="71">
        <v>3591</v>
      </c>
      <c r="R12" s="72">
        <v>74.046226677805606</v>
      </c>
      <c r="S12" s="71">
        <v>86.564329568000005</v>
      </c>
      <c r="T12" s="71">
        <v>83.617800668337495</v>
      </c>
      <c r="U12" s="73">
        <v>3.40386035953513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627540.10250000004</v>
      </c>
      <c r="E13" s="71">
        <v>314880.21159999998</v>
      </c>
      <c r="F13" s="72">
        <v>199.29486813772201</v>
      </c>
      <c r="G13" s="71">
        <v>285045.43349999998</v>
      </c>
      <c r="H13" s="72">
        <v>120.154413559479</v>
      </c>
      <c r="I13" s="71">
        <v>150832.6023</v>
      </c>
      <c r="J13" s="72">
        <v>24.035532024027098</v>
      </c>
      <c r="K13" s="71">
        <v>71438.748600000006</v>
      </c>
      <c r="L13" s="72">
        <v>25.0622322634051</v>
      </c>
      <c r="M13" s="72">
        <v>1.1113556054088001</v>
      </c>
      <c r="N13" s="71">
        <v>4096792.48</v>
      </c>
      <c r="O13" s="71">
        <v>91497271.833700001</v>
      </c>
      <c r="P13" s="71">
        <v>17470</v>
      </c>
      <c r="Q13" s="71">
        <v>11683</v>
      </c>
      <c r="R13" s="72">
        <v>49.533510228537203</v>
      </c>
      <c r="S13" s="71">
        <v>35.921013308528899</v>
      </c>
      <c r="T13" s="71">
        <v>29.6266755456646</v>
      </c>
      <c r="U13" s="73">
        <v>17.5227177162337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228020.80110000001</v>
      </c>
      <c r="E14" s="71">
        <v>148099.21090000001</v>
      </c>
      <c r="F14" s="72">
        <v>153.96489941729999</v>
      </c>
      <c r="G14" s="71">
        <v>105534.6741</v>
      </c>
      <c r="H14" s="72">
        <v>116.062448711347</v>
      </c>
      <c r="I14" s="71">
        <v>49565.027699999999</v>
      </c>
      <c r="J14" s="72">
        <v>21.737064101561</v>
      </c>
      <c r="K14" s="71">
        <v>17993.521700000001</v>
      </c>
      <c r="L14" s="72">
        <v>17.049867120402698</v>
      </c>
      <c r="M14" s="72">
        <v>1.75460404729998</v>
      </c>
      <c r="N14" s="71">
        <v>1490414.6624</v>
      </c>
      <c r="O14" s="71">
        <v>47184773.825300001</v>
      </c>
      <c r="P14" s="71">
        <v>3489</v>
      </c>
      <c r="Q14" s="71">
        <v>2010</v>
      </c>
      <c r="R14" s="72">
        <v>73.582089552238799</v>
      </c>
      <c r="S14" s="71">
        <v>65.354199226139301</v>
      </c>
      <c r="T14" s="71">
        <v>63.1754115422886</v>
      </c>
      <c r="U14" s="73">
        <v>3.3338143679362702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212674.30660000001</v>
      </c>
      <c r="E15" s="71">
        <v>143833.30129999999</v>
      </c>
      <c r="F15" s="72">
        <v>147.86165976710399</v>
      </c>
      <c r="G15" s="71">
        <v>227842.56049999999</v>
      </c>
      <c r="H15" s="72">
        <v>-6.6573399924549896</v>
      </c>
      <c r="I15" s="71">
        <v>39885.857100000001</v>
      </c>
      <c r="J15" s="72">
        <v>18.754431476773401</v>
      </c>
      <c r="K15" s="71">
        <v>-33613.351000000002</v>
      </c>
      <c r="L15" s="72">
        <v>-14.7528850300118</v>
      </c>
      <c r="M15" s="72">
        <v>-2.1866075804224301</v>
      </c>
      <c r="N15" s="71">
        <v>1243056.6924999999</v>
      </c>
      <c r="O15" s="71">
        <v>36598404.570600003</v>
      </c>
      <c r="P15" s="71">
        <v>6488</v>
      </c>
      <c r="Q15" s="71">
        <v>4047</v>
      </c>
      <c r="R15" s="72">
        <v>60.316283666913797</v>
      </c>
      <c r="S15" s="71">
        <v>32.779640351418003</v>
      </c>
      <c r="T15" s="71">
        <v>27.024867605633801</v>
      </c>
      <c r="U15" s="73">
        <v>17.5559361972538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914967.80359999998</v>
      </c>
      <c r="E16" s="71">
        <v>1083353.8515999999</v>
      </c>
      <c r="F16" s="72">
        <v>84.456966876398596</v>
      </c>
      <c r="G16" s="71">
        <v>756712.96329999994</v>
      </c>
      <c r="H16" s="72">
        <v>20.913457014117501</v>
      </c>
      <c r="I16" s="71">
        <v>20993.995800000001</v>
      </c>
      <c r="J16" s="72">
        <v>2.2945065080320601</v>
      </c>
      <c r="K16" s="71">
        <v>40216.282399999996</v>
      </c>
      <c r="L16" s="72">
        <v>5.31460201562005</v>
      </c>
      <c r="M16" s="72">
        <v>-0.477972737728736</v>
      </c>
      <c r="N16" s="71">
        <v>11817812.934599999</v>
      </c>
      <c r="O16" s="71">
        <v>280267622.1541</v>
      </c>
      <c r="P16" s="71">
        <v>46046</v>
      </c>
      <c r="Q16" s="71">
        <v>44825</v>
      </c>
      <c r="R16" s="72">
        <v>2.72392638036809</v>
      </c>
      <c r="S16" s="71">
        <v>19.870733692394602</v>
      </c>
      <c r="T16" s="71">
        <v>19.963749077523701</v>
      </c>
      <c r="U16" s="73">
        <v>-0.46810241921134199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661325.91500000004</v>
      </c>
      <c r="E17" s="71">
        <v>1293482.9955</v>
      </c>
      <c r="F17" s="72">
        <v>51.127530651793599</v>
      </c>
      <c r="G17" s="71">
        <v>839963.00890000002</v>
      </c>
      <c r="H17" s="72">
        <v>-21.267257249094801</v>
      </c>
      <c r="I17" s="71">
        <v>98867.291500000007</v>
      </c>
      <c r="J17" s="72">
        <v>14.949858951164799</v>
      </c>
      <c r="K17" s="71">
        <v>-136899.5698</v>
      </c>
      <c r="L17" s="72">
        <v>-16.2982855613227</v>
      </c>
      <c r="M17" s="72">
        <v>-1.72218847469307</v>
      </c>
      <c r="N17" s="71">
        <v>7408142.6849999996</v>
      </c>
      <c r="O17" s="71">
        <v>259638617.4826</v>
      </c>
      <c r="P17" s="71">
        <v>15606</v>
      </c>
      <c r="Q17" s="71">
        <v>14386</v>
      </c>
      <c r="R17" s="72">
        <v>8.4804671208119</v>
      </c>
      <c r="S17" s="71">
        <v>42.376388248109699</v>
      </c>
      <c r="T17" s="71">
        <v>43.7975529542611</v>
      </c>
      <c r="U17" s="73">
        <v>-3.3536711477877601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1428509.0164999999</v>
      </c>
      <c r="E18" s="71">
        <v>1708758.9935000001</v>
      </c>
      <c r="F18" s="72">
        <v>83.599209832044707</v>
      </c>
      <c r="G18" s="71">
        <v>1134990.1388999999</v>
      </c>
      <c r="H18" s="72">
        <v>25.860918746348801</v>
      </c>
      <c r="I18" s="71">
        <v>193677.5612</v>
      </c>
      <c r="J18" s="72">
        <v>13.5580216129493</v>
      </c>
      <c r="K18" s="71">
        <v>181349.00709999999</v>
      </c>
      <c r="L18" s="72">
        <v>15.978024908283199</v>
      </c>
      <c r="M18" s="72">
        <v>6.7982473668585994E-2</v>
      </c>
      <c r="N18" s="71">
        <v>18270450.717999998</v>
      </c>
      <c r="O18" s="71">
        <v>603337299.05149996</v>
      </c>
      <c r="P18" s="71">
        <v>72052</v>
      </c>
      <c r="Q18" s="71">
        <v>65784</v>
      </c>
      <c r="R18" s="72">
        <v>9.5281527423081602</v>
      </c>
      <c r="S18" s="71">
        <v>19.826084168378401</v>
      </c>
      <c r="T18" s="71">
        <v>20.6892212285662</v>
      </c>
      <c r="U18" s="73">
        <v>-4.3535428017827398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493327.2499</v>
      </c>
      <c r="E19" s="71">
        <v>636097.96259999997</v>
      </c>
      <c r="F19" s="72">
        <v>77.555231883397994</v>
      </c>
      <c r="G19" s="71">
        <v>408223.50660000002</v>
      </c>
      <c r="H19" s="72">
        <v>20.8473402251648</v>
      </c>
      <c r="I19" s="71">
        <v>31612.000400000001</v>
      </c>
      <c r="J19" s="72">
        <v>6.4079169367611302</v>
      </c>
      <c r="K19" s="71">
        <v>42760.783499999998</v>
      </c>
      <c r="L19" s="72">
        <v>10.4748459627288</v>
      </c>
      <c r="M19" s="72">
        <v>-0.26072448134632498</v>
      </c>
      <c r="N19" s="71">
        <v>9143437.3461000007</v>
      </c>
      <c r="O19" s="71">
        <v>182493868.57519999</v>
      </c>
      <c r="P19" s="71">
        <v>10341</v>
      </c>
      <c r="Q19" s="71">
        <v>9783</v>
      </c>
      <c r="R19" s="72">
        <v>5.7037718491260296</v>
      </c>
      <c r="S19" s="71">
        <v>47.705952025916297</v>
      </c>
      <c r="T19" s="71">
        <v>49.815406194418898</v>
      </c>
      <c r="U19" s="73">
        <v>-4.4217840309667897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1052194.564</v>
      </c>
      <c r="E20" s="71">
        <v>1284197.4981</v>
      </c>
      <c r="F20" s="72">
        <v>81.934014476491797</v>
      </c>
      <c r="G20" s="71">
        <v>761733.31429999997</v>
      </c>
      <c r="H20" s="72">
        <v>38.131619590108201</v>
      </c>
      <c r="I20" s="71">
        <v>68175.716499999995</v>
      </c>
      <c r="J20" s="72">
        <v>6.4793830753909898</v>
      </c>
      <c r="K20" s="71">
        <v>56910.7624</v>
      </c>
      <c r="L20" s="72">
        <v>7.4712187758649504</v>
      </c>
      <c r="M20" s="72">
        <v>0.197940664031589</v>
      </c>
      <c r="N20" s="71">
        <v>14547279.621300001</v>
      </c>
      <c r="O20" s="71">
        <v>300612282.38249999</v>
      </c>
      <c r="P20" s="71">
        <v>41018</v>
      </c>
      <c r="Q20" s="71">
        <v>40614</v>
      </c>
      <c r="R20" s="72">
        <v>0.99473088097701301</v>
      </c>
      <c r="S20" s="71">
        <v>25.652020186259701</v>
      </c>
      <c r="T20" s="71">
        <v>26.8254242601074</v>
      </c>
      <c r="U20" s="73">
        <v>-4.5743144802146603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316900.6496</v>
      </c>
      <c r="E21" s="71">
        <v>515304.9558</v>
      </c>
      <c r="F21" s="72">
        <v>61.497691033849797</v>
      </c>
      <c r="G21" s="71">
        <v>303867.78659999999</v>
      </c>
      <c r="H21" s="72">
        <v>4.2889913227807801</v>
      </c>
      <c r="I21" s="71">
        <v>40831.086600000002</v>
      </c>
      <c r="J21" s="72">
        <v>12.8845070691834</v>
      </c>
      <c r="K21" s="71">
        <v>33409.748599999999</v>
      </c>
      <c r="L21" s="72">
        <v>10.9948306708731</v>
      </c>
      <c r="M21" s="72">
        <v>0.22213091420867501</v>
      </c>
      <c r="N21" s="71">
        <v>4502185.7209000001</v>
      </c>
      <c r="O21" s="71">
        <v>111638998.7529</v>
      </c>
      <c r="P21" s="71">
        <v>27795</v>
      </c>
      <c r="Q21" s="71">
        <v>25343</v>
      </c>
      <c r="R21" s="72">
        <v>9.6752554946139</v>
      </c>
      <c r="S21" s="71">
        <v>11.401354545781601</v>
      </c>
      <c r="T21" s="71">
        <v>11.6903123702798</v>
      </c>
      <c r="U21" s="73">
        <v>-2.5344166198661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1226534.6808</v>
      </c>
      <c r="E22" s="71">
        <v>1394606.4047000001</v>
      </c>
      <c r="F22" s="72">
        <v>87.948447437672996</v>
      </c>
      <c r="G22" s="71">
        <v>1018973.4832</v>
      </c>
      <c r="H22" s="72">
        <v>20.3696367984152</v>
      </c>
      <c r="I22" s="71">
        <v>146397.64989999999</v>
      </c>
      <c r="J22" s="72">
        <v>11.935875290906001</v>
      </c>
      <c r="K22" s="71">
        <v>105900.6651</v>
      </c>
      <c r="L22" s="72">
        <v>10.3928774247813</v>
      </c>
      <c r="M22" s="72">
        <v>0.38240538680053998</v>
      </c>
      <c r="N22" s="71">
        <v>17099885.329799999</v>
      </c>
      <c r="O22" s="71">
        <v>374498666.08050001</v>
      </c>
      <c r="P22" s="71">
        <v>75478</v>
      </c>
      <c r="Q22" s="71">
        <v>71805</v>
      </c>
      <c r="R22" s="72">
        <v>5.1152426711231804</v>
      </c>
      <c r="S22" s="71">
        <v>16.250227626593201</v>
      </c>
      <c r="T22" s="71">
        <v>15.978035331801401</v>
      </c>
      <c r="U22" s="73">
        <v>1.6750060432774601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2720435.8108000001</v>
      </c>
      <c r="E23" s="71">
        <v>3320026.4408999998</v>
      </c>
      <c r="F23" s="72">
        <v>81.940185092698798</v>
      </c>
      <c r="G23" s="71">
        <v>2636761.6740999999</v>
      </c>
      <c r="H23" s="72">
        <v>3.17336745000134</v>
      </c>
      <c r="I23" s="71">
        <v>230935.58979999999</v>
      </c>
      <c r="J23" s="72">
        <v>8.4889189034785097</v>
      </c>
      <c r="K23" s="71">
        <v>272849.87819999998</v>
      </c>
      <c r="L23" s="72">
        <v>10.347915812039799</v>
      </c>
      <c r="M23" s="72">
        <v>-0.153616665239178</v>
      </c>
      <c r="N23" s="71">
        <v>37453704.286700003</v>
      </c>
      <c r="O23" s="71">
        <v>804515325.25380003</v>
      </c>
      <c r="P23" s="71">
        <v>83496</v>
      </c>
      <c r="Q23" s="71">
        <v>80521</v>
      </c>
      <c r="R23" s="72">
        <v>3.6946883421716201</v>
      </c>
      <c r="S23" s="71">
        <v>32.581630387084402</v>
      </c>
      <c r="T23" s="71">
        <v>32.279100890450898</v>
      </c>
      <c r="U23" s="73">
        <v>0.92852780244355204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248205.98439999999</v>
      </c>
      <c r="E24" s="71">
        <v>315643.56630000001</v>
      </c>
      <c r="F24" s="72">
        <v>78.634894197113198</v>
      </c>
      <c r="G24" s="71">
        <v>185780.98240000001</v>
      </c>
      <c r="H24" s="72">
        <v>33.6013951447379</v>
      </c>
      <c r="I24" s="71">
        <v>41004.469899999996</v>
      </c>
      <c r="J24" s="72">
        <v>16.520338943125001</v>
      </c>
      <c r="K24" s="71">
        <v>34985.889499999997</v>
      </c>
      <c r="L24" s="72">
        <v>18.831792709908701</v>
      </c>
      <c r="M24" s="72">
        <v>0.172028794637335</v>
      </c>
      <c r="N24" s="71">
        <v>2852962.6002000002</v>
      </c>
      <c r="O24" s="71">
        <v>75075206.7711</v>
      </c>
      <c r="P24" s="71">
        <v>24653</v>
      </c>
      <c r="Q24" s="71">
        <v>22805</v>
      </c>
      <c r="R24" s="72">
        <v>8.1034860776145496</v>
      </c>
      <c r="S24" s="71">
        <v>10.067982979759099</v>
      </c>
      <c r="T24" s="71">
        <v>9.2943112299934203</v>
      </c>
      <c r="U24" s="73">
        <v>7.6844761390741496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282268.93400000001</v>
      </c>
      <c r="E25" s="71">
        <v>332080.13020000001</v>
      </c>
      <c r="F25" s="72">
        <v>85.000247931124207</v>
      </c>
      <c r="G25" s="71">
        <v>200435.0943</v>
      </c>
      <c r="H25" s="72">
        <v>40.828099483175201</v>
      </c>
      <c r="I25" s="71">
        <v>19840.923699999999</v>
      </c>
      <c r="J25" s="72">
        <v>7.0290851419022999</v>
      </c>
      <c r="K25" s="71">
        <v>15293.479499999999</v>
      </c>
      <c r="L25" s="72">
        <v>7.6301405965911204</v>
      </c>
      <c r="M25" s="72">
        <v>0.29734529673250598</v>
      </c>
      <c r="N25" s="71">
        <v>3051816.8464000002</v>
      </c>
      <c r="O25" s="71">
        <v>82079003.7245</v>
      </c>
      <c r="P25" s="71">
        <v>20127</v>
      </c>
      <c r="Q25" s="71">
        <v>18425</v>
      </c>
      <c r="R25" s="72">
        <v>9.2374491180461398</v>
      </c>
      <c r="S25" s="71">
        <v>14.0243918119938</v>
      </c>
      <c r="T25" s="71">
        <v>13.4327550936228</v>
      </c>
      <c r="U25" s="73">
        <v>4.2186265636493898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498673.00929999998</v>
      </c>
      <c r="E26" s="71">
        <v>632431.25520000001</v>
      </c>
      <c r="F26" s="72">
        <v>78.850152518521497</v>
      </c>
      <c r="G26" s="71">
        <v>492248.14860000001</v>
      </c>
      <c r="H26" s="72">
        <v>1.30520769215139</v>
      </c>
      <c r="I26" s="71">
        <v>99373.225200000001</v>
      </c>
      <c r="J26" s="72">
        <v>19.927532340178701</v>
      </c>
      <c r="K26" s="71">
        <v>92413.636400000003</v>
      </c>
      <c r="L26" s="72">
        <v>18.773790549102699</v>
      </c>
      <c r="M26" s="72">
        <v>7.5309110983105998E-2</v>
      </c>
      <c r="N26" s="71">
        <v>5326336.6546</v>
      </c>
      <c r="O26" s="71">
        <v>173291908.47130001</v>
      </c>
      <c r="P26" s="71">
        <v>37744</v>
      </c>
      <c r="Q26" s="71">
        <v>37069</v>
      </c>
      <c r="R26" s="72">
        <v>1.82092853867113</v>
      </c>
      <c r="S26" s="71">
        <v>13.211980958563</v>
      </c>
      <c r="T26" s="71">
        <v>13.184759567293399</v>
      </c>
      <c r="U26" s="73">
        <v>0.20603565320675901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268234.56829999998</v>
      </c>
      <c r="E27" s="71">
        <v>292263.0514</v>
      </c>
      <c r="F27" s="72">
        <v>91.778473883407898</v>
      </c>
      <c r="G27" s="71">
        <v>156378.76269999999</v>
      </c>
      <c r="H27" s="72">
        <v>71.528770063609201</v>
      </c>
      <c r="I27" s="71">
        <v>77708.168099999995</v>
      </c>
      <c r="J27" s="72">
        <v>28.9702287786745</v>
      </c>
      <c r="K27" s="71">
        <v>42206.55</v>
      </c>
      <c r="L27" s="72">
        <v>26.989950087384901</v>
      </c>
      <c r="M27" s="72">
        <v>0.84114001499767199</v>
      </c>
      <c r="N27" s="71">
        <v>3046202.2773000002</v>
      </c>
      <c r="O27" s="71">
        <v>67493339.470400006</v>
      </c>
      <c r="P27" s="71">
        <v>32347</v>
      </c>
      <c r="Q27" s="71">
        <v>29962</v>
      </c>
      <c r="R27" s="72">
        <v>7.9600827715105904</v>
      </c>
      <c r="S27" s="71">
        <v>8.2924094444616205</v>
      </c>
      <c r="T27" s="71">
        <v>7.9833323609905902</v>
      </c>
      <c r="U27" s="73">
        <v>3.72722892593612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927466.41689999995</v>
      </c>
      <c r="E28" s="71">
        <v>1359496.5545999999</v>
      </c>
      <c r="F28" s="72">
        <v>68.221314262387807</v>
      </c>
      <c r="G28" s="71">
        <v>747384.76919999998</v>
      </c>
      <c r="H28" s="72">
        <v>24.094904675774799</v>
      </c>
      <c r="I28" s="71">
        <v>49733.907200000001</v>
      </c>
      <c r="J28" s="72">
        <v>5.3623404895060798</v>
      </c>
      <c r="K28" s="71">
        <v>22011.668799999999</v>
      </c>
      <c r="L28" s="72">
        <v>2.9451588669061701</v>
      </c>
      <c r="M28" s="72">
        <v>1.2594337417979</v>
      </c>
      <c r="N28" s="71">
        <v>10878521.3552</v>
      </c>
      <c r="O28" s="71">
        <v>239597075.94049999</v>
      </c>
      <c r="P28" s="71">
        <v>43394</v>
      </c>
      <c r="Q28" s="71">
        <v>41531</v>
      </c>
      <c r="R28" s="72">
        <v>4.4858057836315099</v>
      </c>
      <c r="S28" s="71">
        <v>21.3731487509794</v>
      </c>
      <c r="T28" s="71">
        <v>20.9106489273073</v>
      </c>
      <c r="U28" s="73">
        <v>2.1639292790253402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685418.68850000005</v>
      </c>
      <c r="E29" s="71">
        <v>761982.0416</v>
      </c>
      <c r="F29" s="72">
        <v>89.952079062226602</v>
      </c>
      <c r="G29" s="71">
        <v>583295.09759999998</v>
      </c>
      <c r="H29" s="72">
        <v>17.5080488967237</v>
      </c>
      <c r="I29" s="71">
        <v>108510.93799999999</v>
      </c>
      <c r="J29" s="72">
        <v>15.8313363525979</v>
      </c>
      <c r="K29" s="71">
        <v>71719.7978</v>
      </c>
      <c r="L29" s="72">
        <v>12.2956284212048</v>
      </c>
      <c r="M29" s="72">
        <v>0.51298443844748298</v>
      </c>
      <c r="N29" s="71">
        <v>7792444.7616999997</v>
      </c>
      <c r="O29" s="71">
        <v>177558470.81619999</v>
      </c>
      <c r="P29" s="71">
        <v>104821</v>
      </c>
      <c r="Q29" s="71">
        <v>103148</v>
      </c>
      <c r="R29" s="72">
        <v>1.62194128824602</v>
      </c>
      <c r="S29" s="71">
        <v>6.5389443766039301</v>
      </c>
      <c r="T29" s="71">
        <v>6.5714062395780797</v>
      </c>
      <c r="U29" s="73">
        <v>-0.49643889142571501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1110738.6266999999</v>
      </c>
      <c r="E30" s="71">
        <v>1337255.8949</v>
      </c>
      <c r="F30" s="72">
        <v>83.061037976060803</v>
      </c>
      <c r="G30" s="71">
        <v>1004875.731</v>
      </c>
      <c r="H30" s="72">
        <v>10.5349241139151</v>
      </c>
      <c r="I30" s="71">
        <v>141139.21100000001</v>
      </c>
      <c r="J30" s="72">
        <v>12.7067887626564</v>
      </c>
      <c r="K30" s="71">
        <v>91955.315400000007</v>
      </c>
      <c r="L30" s="72">
        <v>9.1509141442286506</v>
      </c>
      <c r="M30" s="72">
        <v>0.53486734710280803</v>
      </c>
      <c r="N30" s="71">
        <v>12938609.9552</v>
      </c>
      <c r="O30" s="71">
        <v>326586617.69739997</v>
      </c>
      <c r="P30" s="71">
        <v>86915</v>
      </c>
      <c r="Q30" s="71">
        <v>84201</v>
      </c>
      <c r="R30" s="72">
        <v>3.2232396289830301</v>
      </c>
      <c r="S30" s="71">
        <v>12.779596464361701</v>
      </c>
      <c r="T30" s="71">
        <v>12.696261423260999</v>
      </c>
      <c r="U30" s="73">
        <v>0.652094464274529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1055274.9393</v>
      </c>
      <c r="E31" s="71">
        <v>940976.06409999996</v>
      </c>
      <c r="F31" s="72">
        <v>112.146841940057</v>
      </c>
      <c r="G31" s="71">
        <v>744497.76890000002</v>
      </c>
      <c r="H31" s="72">
        <v>41.7431970090623</v>
      </c>
      <c r="I31" s="71">
        <v>21739.896100000002</v>
      </c>
      <c r="J31" s="72">
        <v>2.06011678003278</v>
      </c>
      <c r="K31" s="71">
        <v>21640.129400000002</v>
      </c>
      <c r="L31" s="72">
        <v>2.9066748490023602</v>
      </c>
      <c r="M31" s="72">
        <v>4.6102635596989997E-3</v>
      </c>
      <c r="N31" s="71">
        <v>12023529.0977</v>
      </c>
      <c r="O31" s="71">
        <v>306238541.1383</v>
      </c>
      <c r="P31" s="71">
        <v>32930</v>
      </c>
      <c r="Q31" s="71">
        <v>33003</v>
      </c>
      <c r="R31" s="72">
        <v>-0.22119201284731599</v>
      </c>
      <c r="S31" s="71">
        <v>32.046004837534198</v>
      </c>
      <c r="T31" s="71">
        <v>30.670619537617799</v>
      </c>
      <c r="U31" s="73">
        <v>4.2919087945260799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99193.4378</v>
      </c>
      <c r="E32" s="71">
        <v>157146.52470000001</v>
      </c>
      <c r="F32" s="72">
        <v>63.121623586245299</v>
      </c>
      <c r="G32" s="71">
        <v>86659.641099999993</v>
      </c>
      <c r="H32" s="72">
        <v>14.463245567261</v>
      </c>
      <c r="I32" s="71">
        <v>24622.298699999999</v>
      </c>
      <c r="J32" s="72">
        <v>24.822507663909199</v>
      </c>
      <c r="K32" s="71">
        <v>23353.0543</v>
      </c>
      <c r="L32" s="72">
        <v>26.948016404836</v>
      </c>
      <c r="M32" s="72">
        <v>5.4350252592013003E-2</v>
      </c>
      <c r="N32" s="71">
        <v>1224215.4194</v>
      </c>
      <c r="O32" s="71">
        <v>33446706.472399998</v>
      </c>
      <c r="P32" s="71">
        <v>22269</v>
      </c>
      <c r="Q32" s="71">
        <v>21514</v>
      </c>
      <c r="R32" s="72">
        <v>3.5093427535558299</v>
      </c>
      <c r="S32" s="71">
        <v>4.4543283398446301</v>
      </c>
      <c r="T32" s="71">
        <v>4.26103151436274</v>
      </c>
      <c r="U32" s="73">
        <v>4.3395279991557603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1">
        <v>17.256599999999999</v>
      </c>
      <c r="E33" s="74"/>
      <c r="F33" s="74"/>
      <c r="G33" s="71">
        <v>10.256399999999999</v>
      </c>
      <c r="H33" s="72">
        <v>68.252018252018303</v>
      </c>
      <c r="I33" s="71">
        <v>-50.430900000000001</v>
      </c>
      <c r="J33" s="72">
        <v>-292.24122944264798</v>
      </c>
      <c r="K33" s="71">
        <v>-0.1399</v>
      </c>
      <c r="L33" s="72">
        <v>-1.3640263640263599</v>
      </c>
      <c r="M33" s="72">
        <v>359.47819871336702</v>
      </c>
      <c r="N33" s="71">
        <v>28.4955</v>
      </c>
      <c r="O33" s="71">
        <v>214.23429999999999</v>
      </c>
      <c r="P33" s="71">
        <v>1</v>
      </c>
      <c r="Q33" s="74"/>
      <c r="R33" s="74"/>
      <c r="S33" s="71">
        <v>17.256599999999999</v>
      </c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152186.18729999999</v>
      </c>
      <c r="E35" s="71">
        <v>201340.89060000001</v>
      </c>
      <c r="F35" s="72">
        <v>75.586328662042803</v>
      </c>
      <c r="G35" s="71">
        <v>104216.8747</v>
      </c>
      <c r="H35" s="72">
        <v>46.028354561663001</v>
      </c>
      <c r="I35" s="71">
        <v>20739.0301</v>
      </c>
      <c r="J35" s="72">
        <v>13.627406315868701</v>
      </c>
      <c r="K35" s="71">
        <v>12164.354499999999</v>
      </c>
      <c r="L35" s="72">
        <v>11.672154375207</v>
      </c>
      <c r="M35" s="72">
        <v>0.70490181784820605</v>
      </c>
      <c r="N35" s="71">
        <v>1874505.3096</v>
      </c>
      <c r="O35" s="71">
        <v>48166395.408</v>
      </c>
      <c r="P35" s="71">
        <v>11354</v>
      </c>
      <c r="Q35" s="71">
        <v>10870</v>
      </c>
      <c r="R35" s="72">
        <v>4.4526218951241896</v>
      </c>
      <c r="S35" s="71">
        <v>13.403750863131901</v>
      </c>
      <c r="T35" s="71">
        <v>13.3364967157314</v>
      </c>
      <c r="U35" s="73">
        <v>0.50175617323324095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65937.63</v>
      </c>
      <c r="E36" s="74"/>
      <c r="F36" s="74"/>
      <c r="G36" s="74"/>
      <c r="H36" s="74"/>
      <c r="I36" s="71">
        <v>2818.59</v>
      </c>
      <c r="J36" s="72">
        <v>4.27463043485184</v>
      </c>
      <c r="K36" s="74"/>
      <c r="L36" s="74"/>
      <c r="M36" s="74"/>
      <c r="N36" s="71">
        <v>681797.37</v>
      </c>
      <c r="O36" s="71">
        <v>16793425.91</v>
      </c>
      <c r="P36" s="71">
        <v>51</v>
      </c>
      <c r="Q36" s="71">
        <v>40</v>
      </c>
      <c r="R36" s="72">
        <v>27.5</v>
      </c>
      <c r="S36" s="71">
        <v>1292.8947058823501</v>
      </c>
      <c r="T36" s="71">
        <v>834.53025000000002</v>
      </c>
      <c r="U36" s="73">
        <v>35.452574273597598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244975.32</v>
      </c>
      <c r="E37" s="71">
        <v>164248.3358</v>
      </c>
      <c r="F37" s="72">
        <v>149.14934681487301</v>
      </c>
      <c r="G37" s="71">
        <v>176053.97</v>
      </c>
      <c r="H37" s="72">
        <v>39.147853354286703</v>
      </c>
      <c r="I37" s="71">
        <v>-38990.5</v>
      </c>
      <c r="J37" s="72">
        <v>-15.916093098684399</v>
      </c>
      <c r="K37" s="71">
        <v>-22723.96</v>
      </c>
      <c r="L37" s="72">
        <v>-12.9073828894628</v>
      </c>
      <c r="M37" s="72">
        <v>0.71583209968685002</v>
      </c>
      <c r="N37" s="71">
        <v>3810998.78</v>
      </c>
      <c r="O37" s="71">
        <v>121063712.63</v>
      </c>
      <c r="P37" s="71">
        <v>90</v>
      </c>
      <c r="Q37" s="71">
        <v>69</v>
      </c>
      <c r="R37" s="72">
        <v>30.434782608695699</v>
      </c>
      <c r="S37" s="71">
        <v>2721.9479999999999</v>
      </c>
      <c r="T37" s="71">
        <v>1871.0150724637699</v>
      </c>
      <c r="U37" s="73">
        <v>31.2619097622817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69744.47</v>
      </c>
      <c r="E38" s="71">
        <v>134135.7714</v>
      </c>
      <c r="F38" s="72">
        <v>51.995429162604403</v>
      </c>
      <c r="G38" s="71">
        <v>138205.14000000001</v>
      </c>
      <c r="H38" s="72">
        <v>-49.535545494183502</v>
      </c>
      <c r="I38" s="71">
        <v>-3824.79</v>
      </c>
      <c r="J38" s="72">
        <v>-5.4840046816615002</v>
      </c>
      <c r="K38" s="71">
        <v>-21795.73</v>
      </c>
      <c r="L38" s="72">
        <v>-15.7705639602116</v>
      </c>
      <c r="M38" s="72">
        <v>-0.82451654521321405</v>
      </c>
      <c r="N38" s="71">
        <v>1548313.85</v>
      </c>
      <c r="O38" s="71">
        <v>120870534.55</v>
      </c>
      <c r="P38" s="71">
        <v>29</v>
      </c>
      <c r="Q38" s="71">
        <v>30</v>
      </c>
      <c r="R38" s="72">
        <v>-3.3333333333333299</v>
      </c>
      <c r="S38" s="71">
        <v>2404.9817241379301</v>
      </c>
      <c r="T38" s="71">
        <v>2553.87566666667</v>
      </c>
      <c r="U38" s="73">
        <v>-6.19106336793919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133491.56</v>
      </c>
      <c r="E39" s="71">
        <v>106109.67600000001</v>
      </c>
      <c r="F39" s="72">
        <v>125.80526586472701</v>
      </c>
      <c r="G39" s="71">
        <v>116353.99</v>
      </c>
      <c r="H39" s="72">
        <v>14.728820214932</v>
      </c>
      <c r="I39" s="71">
        <v>-30051.25</v>
      </c>
      <c r="J39" s="72">
        <v>-22.511722838507499</v>
      </c>
      <c r="K39" s="71">
        <v>-14318.92</v>
      </c>
      <c r="L39" s="72">
        <v>-12.3063420515274</v>
      </c>
      <c r="M39" s="72">
        <v>1.0987092601955999</v>
      </c>
      <c r="N39" s="71">
        <v>2753154.22</v>
      </c>
      <c r="O39" s="71">
        <v>84010182.549999997</v>
      </c>
      <c r="P39" s="71">
        <v>73</v>
      </c>
      <c r="Q39" s="71">
        <v>73</v>
      </c>
      <c r="R39" s="72">
        <v>0</v>
      </c>
      <c r="S39" s="71">
        <v>1828.65150684932</v>
      </c>
      <c r="T39" s="71">
        <v>1383.2358904109601</v>
      </c>
      <c r="U39" s="73">
        <v>24.3575998362743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1">
        <v>17.18</v>
      </c>
      <c r="E40" s="74"/>
      <c r="F40" s="74"/>
      <c r="G40" s="71">
        <v>5.54</v>
      </c>
      <c r="H40" s="72">
        <v>210.10830324909699</v>
      </c>
      <c r="I40" s="71">
        <v>15.64</v>
      </c>
      <c r="J40" s="72">
        <v>91.036088474970896</v>
      </c>
      <c r="K40" s="71">
        <v>0</v>
      </c>
      <c r="L40" s="72">
        <v>0</v>
      </c>
      <c r="M40" s="74"/>
      <c r="N40" s="71">
        <v>17.940000000000001</v>
      </c>
      <c r="O40" s="71">
        <v>4114.6000000000004</v>
      </c>
      <c r="P40" s="71">
        <v>3</v>
      </c>
      <c r="Q40" s="71">
        <v>3</v>
      </c>
      <c r="R40" s="72">
        <v>0</v>
      </c>
      <c r="S40" s="71">
        <v>5.7266666666666701</v>
      </c>
      <c r="T40" s="71">
        <v>0.276666666666667</v>
      </c>
      <c r="U40" s="73">
        <v>95.168800931315502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151299.9994</v>
      </c>
      <c r="E41" s="71">
        <v>106247.2255</v>
      </c>
      <c r="F41" s="72">
        <v>142.40371801520601</v>
      </c>
      <c r="G41" s="71">
        <v>256666.66630000001</v>
      </c>
      <c r="H41" s="72">
        <v>-41.051948201502803</v>
      </c>
      <c r="I41" s="71">
        <v>12540.4586</v>
      </c>
      <c r="J41" s="72">
        <v>8.2884723395445103</v>
      </c>
      <c r="K41" s="71">
        <v>15234.1914</v>
      </c>
      <c r="L41" s="72">
        <v>5.9353992552323902</v>
      </c>
      <c r="M41" s="72">
        <v>-0.176821514793362</v>
      </c>
      <c r="N41" s="71">
        <v>2248755.5578999999</v>
      </c>
      <c r="O41" s="71">
        <v>52009831.426399998</v>
      </c>
      <c r="P41" s="71">
        <v>256</v>
      </c>
      <c r="Q41" s="71">
        <v>278</v>
      </c>
      <c r="R41" s="72">
        <v>-7.9136690647482002</v>
      </c>
      <c r="S41" s="71">
        <v>591.01562265625</v>
      </c>
      <c r="T41" s="71">
        <v>593.87874136690596</v>
      </c>
      <c r="U41" s="73">
        <v>-0.48444044470236802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319060.7268</v>
      </c>
      <c r="E42" s="71">
        <v>332476.16159999999</v>
      </c>
      <c r="F42" s="72">
        <v>95.964993479400206</v>
      </c>
      <c r="G42" s="71">
        <v>412901.21679999999</v>
      </c>
      <c r="H42" s="72">
        <v>-22.727104252021199</v>
      </c>
      <c r="I42" s="71">
        <v>15925.3295</v>
      </c>
      <c r="J42" s="72">
        <v>4.9913161233355501</v>
      </c>
      <c r="K42" s="71">
        <v>25137.8478</v>
      </c>
      <c r="L42" s="72">
        <v>6.0881021361039496</v>
      </c>
      <c r="M42" s="72">
        <v>-0.36647999356571798</v>
      </c>
      <c r="N42" s="71">
        <v>4027174.4175</v>
      </c>
      <c r="O42" s="71">
        <v>130024200.5529</v>
      </c>
      <c r="P42" s="71">
        <v>1730</v>
      </c>
      <c r="Q42" s="71">
        <v>1615</v>
      </c>
      <c r="R42" s="72">
        <v>7.1207430340557201</v>
      </c>
      <c r="S42" s="71">
        <v>184.428165780347</v>
      </c>
      <c r="T42" s="71">
        <v>175.19293523219801</v>
      </c>
      <c r="U42" s="73">
        <v>5.0074946573767001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107608.56</v>
      </c>
      <c r="E43" s="71">
        <v>68450.505499999999</v>
      </c>
      <c r="F43" s="72">
        <v>157.206377387527</v>
      </c>
      <c r="G43" s="71">
        <v>83032.509999999995</v>
      </c>
      <c r="H43" s="72">
        <v>29.598105609477599</v>
      </c>
      <c r="I43" s="71">
        <v>-3683.78</v>
      </c>
      <c r="J43" s="72">
        <v>-3.4233150225223699</v>
      </c>
      <c r="K43" s="71">
        <v>-15093.18</v>
      </c>
      <c r="L43" s="72">
        <v>-18.177434356735699</v>
      </c>
      <c r="M43" s="72">
        <v>-0.75593082438558401</v>
      </c>
      <c r="N43" s="71">
        <v>1765949.78</v>
      </c>
      <c r="O43" s="71">
        <v>54140946.100000001</v>
      </c>
      <c r="P43" s="71">
        <v>80</v>
      </c>
      <c r="Q43" s="71">
        <v>64</v>
      </c>
      <c r="R43" s="72">
        <v>25</v>
      </c>
      <c r="S43" s="71">
        <v>1345.107</v>
      </c>
      <c r="T43" s="71">
        <v>1258.8814062500001</v>
      </c>
      <c r="U43" s="73">
        <v>6.4103148485585102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23559.84</v>
      </c>
      <c r="E44" s="71">
        <v>13981.490400000001</v>
      </c>
      <c r="F44" s="72">
        <v>168.50735741305499</v>
      </c>
      <c r="G44" s="71">
        <v>38706.870000000003</v>
      </c>
      <c r="H44" s="72">
        <v>-39.132665596572402</v>
      </c>
      <c r="I44" s="71">
        <v>3210.79</v>
      </c>
      <c r="J44" s="72">
        <v>13.6282334684786</v>
      </c>
      <c r="K44" s="71">
        <v>5233.92</v>
      </c>
      <c r="L44" s="72">
        <v>13.521940678747701</v>
      </c>
      <c r="M44" s="72">
        <v>-0.38654201821961398</v>
      </c>
      <c r="N44" s="71">
        <v>735033.73</v>
      </c>
      <c r="O44" s="71">
        <v>21579454.98</v>
      </c>
      <c r="P44" s="71">
        <v>23</v>
      </c>
      <c r="Q44" s="71">
        <v>31</v>
      </c>
      <c r="R44" s="72">
        <v>-25.806451612903199</v>
      </c>
      <c r="S44" s="71">
        <v>1024.3408695652199</v>
      </c>
      <c r="T44" s="71">
        <v>959.80258064516102</v>
      </c>
      <c r="U44" s="73">
        <v>6.3004699741648897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15795.6919</v>
      </c>
      <c r="E45" s="77"/>
      <c r="F45" s="77"/>
      <c r="G45" s="76">
        <v>23530.191599999998</v>
      </c>
      <c r="H45" s="78">
        <v>-32.8705342968818</v>
      </c>
      <c r="I45" s="76">
        <v>1928.2298000000001</v>
      </c>
      <c r="J45" s="78">
        <v>12.2073145779705</v>
      </c>
      <c r="K45" s="76">
        <v>3059.1010000000001</v>
      </c>
      <c r="L45" s="78">
        <v>13.0007483661969</v>
      </c>
      <c r="M45" s="78">
        <v>-0.36967435857789599</v>
      </c>
      <c r="N45" s="76">
        <v>179189.98060000001</v>
      </c>
      <c r="O45" s="76">
        <v>6937259.9411000004</v>
      </c>
      <c r="P45" s="76">
        <v>20</v>
      </c>
      <c r="Q45" s="76">
        <v>21</v>
      </c>
      <c r="R45" s="78">
        <v>-4.7619047619047699</v>
      </c>
      <c r="S45" s="76">
        <v>789.78459499999997</v>
      </c>
      <c r="T45" s="76">
        <v>395.18820476190501</v>
      </c>
      <c r="U45" s="79">
        <v>49.962533168692097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2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107487</v>
      </c>
      <c r="D2" s="32">
        <v>1198837.13838547</v>
      </c>
      <c r="E2" s="32">
        <v>918229.17675299104</v>
      </c>
      <c r="F2" s="32">
        <v>280607.96163247898</v>
      </c>
      <c r="G2" s="32">
        <v>918229.17675299104</v>
      </c>
      <c r="H2" s="32">
        <v>0.23406679076558001</v>
      </c>
    </row>
    <row r="3" spans="1:8" ht="14.25" x14ac:dyDescent="0.2">
      <c r="A3" s="32">
        <v>2</v>
      </c>
      <c r="B3" s="33">
        <v>13</v>
      </c>
      <c r="C3" s="32">
        <v>13888</v>
      </c>
      <c r="D3" s="32">
        <v>126051.575803033</v>
      </c>
      <c r="E3" s="32">
        <v>94434.750730398606</v>
      </c>
      <c r="F3" s="32">
        <v>31616.825072634401</v>
      </c>
      <c r="G3" s="32">
        <v>94434.750730398606</v>
      </c>
      <c r="H3" s="32">
        <v>0.25082451267438799</v>
      </c>
    </row>
    <row r="4" spans="1:8" ht="14.25" x14ac:dyDescent="0.2">
      <c r="A4" s="32">
        <v>3</v>
      </c>
      <c r="B4" s="33">
        <v>14</v>
      </c>
      <c r="C4" s="32">
        <v>122320</v>
      </c>
      <c r="D4" s="32">
        <v>195912.97822307699</v>
      </c>
      <c r="E4" s="32">
        <v>144136.47391965799</v>
      </c>
      <c r="F4" s="32">
        <v>51776.504303418798</v>
      </c>
      <c r="G4" s="32">
        <v>144136.47391965799</v>
      </c>
      <c r="H4" s="32">
        <v>0.26428317701578402</v>
      </c>
    </row>
    <row r="5" spans="1:8" ht="14.25" x14ac:dyDescent="0.2">
      <c r="A5" s="32">
        <v>4</v>
      </c>
      <c r="B5" s="33">
        <v>15</v>
      </c>
      <c r="C5" s="32">
        <v>5410</v>
      </c>
      <c r="D5" s="32">
        <v>92958.8955444444</v>
      </c>
      <c r="E5" s="32">
        <v>70827.693398290605</v>
      </c>
      <c r="F5" s="32">
        <v>22131.202146153799</v>
      </c>
      <c r="G5" s="32">
        <v>70827.693398290605</v>
      </c>
      <c r="H5" s="32">
        <v>0.238075140808582</v>
      </c>
    </row>
    <row r="6" spans="1:8" ht="14.25" x14ac:dyDescent="0.2">
      <c r="A6" s="32">
        <v>5</v>
      </c>
      <c r="B6" s="33">
        <v>16</v>
      </c>
      <c r="C6" s="32">
        <v>10029</v>
      </c>
      <c r="D6" s="32">
        <v>541027.05640598305</v>
      </c>
      <c r="E6" s="32">
        <v>463017.01641880302</v>
      </c>
      <c r="F6" s="32">
        <v>78010.039987179494</v>
      </c>
      <c r="G6" s="32">
        <v>463017.01641880302</v>
      </c>
      <c r="H6" s="32">
        <v>0.14418879622286601</v>
      </c>
    </row>
    <row r="7" spans="1:8" ht="14.25" x14ac:dyDescent="0.2">
      <c r="A7" s="32">
        <v>6</v>
      </c>
      <c r="B7" s="33">
        <v>17</v>
      </c>
      <c r="C7" s="32">
        <v>39386.19</v>
      </c>
      <c r="D7" s="32">
        <v>627540.78133589705</v>
      </c>
      <c r="E7" s="32">
        <v>476707.49496666703</v>
      </c>
      <c r="F7" s="32">
        <v>150833.28636923101</v>
      </c>
      <c r="G7" s="32">
        <v>476707.49496666703</v>
      </c>
      <c r="H7" s="32">
        <v>0.240356150317657</v>
      </c>
    </row>
    <row r="8" spans="1:8" ht="14.25" x14ac:dyDescent="0.2">
      <c r="A8" s="32">
        <v>7</v>
      </c>
      <c r="B8" s="33">
        <v>18</v>
      </c>
      <c r="C8" s="32">
        <v>107415</v>
      </c>
      <c r="D8" s="32">
        <v>228020.768330769</v>
      </c>
      <c r="E8" s="32">
        <v>178455.77429914501</v>
      </c>
      <c r="F8" s="32">
        <v>49564.994031623901</v>
      </c>
      <c r="G8" s="32">
        <v>178455.77429914501</v>
      </c>
      <c r="H8" s="32">
        <v>0.21737052459942799</v>
      </c>
    </row>
    <row r="9" spans="1:8" ht="14.25" x14ac:dyDescent="0.2">
      <c r="A9" s="32">
        <v>8</v>
      </c>
      <c r="B9" s="33">
        <v>19</v>
      </c>
      <c r="C9" s="32">
        <v>34218</v>
      </c>
      <c r="D9" s="32">
        <v>212674.40641794901</v>
      </c>
      <c r="E9" s="32">
        <v>172788.451530769</v>
      </c>
      <c r="F9" s="32">
        <v>39885.954887179498</v>
      </c>
      <c r="G9" s="32">
        <v>172788.451530769</v>
      </c>
      <c r="H9" s="32">
        <v>0.187544686542091</v>
      </c>
    </row>
    <row r="10" spans="1:8" ht="14.25" x14ac:dyDescent="0.2">
      <c r="A10" s="32">
        <v>9</v>
      </c>
      <c r="B10" s="33">
        <v>21</v>
      </c>
      <c r="C10" s="32">
        <v>224687</v>
      </c>
      <c r="D10" s="32">
        <v>914967.22363333299</v>
      </c>
      <c r="E10" s="32">
        <v>893973.80788974301</v>
      </c>
      <c r="F10" s="32">
        <v>20993.4157435897</v>
      </c>
      <c r="G10" s="32">
        <v>893973.80788974301</v>
      </c>
      <c r="H10" s="35">
        <v>2.2944445660277198E-2</v>
      </c>
    </row>
    <row r="11" spans="1:8" ht="14.25" x14ac:dyDescent="0.2">
      <c r="A11" s="32">
        <v>10</v>
      </c>
      <c r="B11" s="33">
        <v>22</v>
      </c>
      <c r="C11" s="32">
        <v>34586.404000000002</v>
      </c>
      <c r="D11" s="32">
        <v>661325.847366667</v>
      </c>
      <c r="E11" s="32">
        <v>562458.62828034197</v>
      </c>
      <c r="F11" s="32">
        <v>98867.219086324796</v>
      </c>
      <c r="G11" s="32">
        <v>562458.62828034197</v>
      </c>
      <c r="H11" s="32">
        <v>0.14949849530303999</v>
      </c>
    </row>
    <row r="12" spans="1:8" ht="14.25" x14ac:dyDescent="0.2">
      <c r="A12" s="32">
        <v>11</v>
      </c>
      <c r="B12" s="33">
        <v>23</v>
      </c>
      <c r="C12" s="32">
        <v>176959.24299999999</v>
      </c>
      <c r="D12" s="32">
        <v>1428508.88456068</v>
      </c>
      <c r="E12" s="32">
        <v>1234831.4646863199</v>
      </c>
      <c r="F12" s="32">
        <v>193677.41987435901</v>
      </c>
      <c r="G12" s="32">
        <v>1234831.4646863199</v>
      </c>
      <c r="H12" s="32">
        <v>0.135580129719614</v>
      </c>
    </row>
    <row r="13" spans="1:8" ht="14.25" x14ac:dyDescent="0.2">
      <c r="A13" s="32">
        <v>12</v>
      </c>
      <c r="B13" s="33">
        <v>24</v>
      </c>
      <c r="C13" s="32">
        <v>16545</v>
      </c>
      <c r="D13" s="32">
        <v>493327.26415213698</v>
      </c>
      <c r="E13" s="32">
        <v>461715.249211966</v>
      </c>
      <c r="F13" s="32">
        <v>31612.014940170899</v>
      </c>
      <c r="G13" s="32">
        <v>461715.249211966</v>
      </c>
      <c r="H13" s="32">
        <v>6.4079196990057596E-2</v>
      </c>
    </row>
    <row r="14" spans="1:8" ht="14.25" x14ac:dyDescent="0.2">
      <c r="A14" s="32">
        <v>13</v>
      </c>
      <c r="B14" s="33">
        <v>25</v>
      </c>
      <c r="C14" s="32">
        <v>81593</v>
      </c>
      <c r="D14" s="32">
        <v>1052194.7737</v>
      </c>
      <c r="E14" s="32">
        <v>984018.84750000003</v>
      </c>
      <c r="F14" s="32">
        <v>68175.926200000002</v>
      </c>
      <c r="G14" s="32">
        <v>984018.84750000003</v>
      </c>
      <c r="H14" s="32">
        <v>6.4794017138349896E-2</v>
      </c>
    </row>
    <row r="15" spans="1:8" ht="14.25" x14ac:dyDescent="0.2">
      <c r="A15" s="32">
        <v>14</v>
      </c>
      <c r="B15" s="33">
        <v>26</v>
      </c>
      <c r="C15" s="32">
        <v>55665</v>
      </c>
      <c r="D15" s="32">
        <v>316900.41588751198</v>
      </c>
      <c r="E15" s="32">
        <v>276069.56241563399</v>
      </c>
      <c r="F15" s="32">
        <v>40830.853471878101</v>
      </c>
      <c r="G15" s="32">
        <v>276069.56241563399</v>
      </c>
      <c r="H15" s="32">
        <v>0.128844430063391</v>
      </c>
    </row>
    <row r="16" spans="1:8" ht="14.25" x14ac:dyDescent="0.2">
      <c r="A16" s="32">
        <v>15</v>
      </c>
      <c r="B16" s="33">
        <v>27</v>
      </c>
      <c r="C16" s="32">
        <v>174839.42199999999</v>
      </c>
      <c r="D16" s="32">
        <v>1226535.75343333</v>
      </c>
      <c r="E16" s="32">
        <v>1080137.0275000001</v>
      </c>
      <c r="F16" s="32">
        <v>146398.72593333299</v>
      </c>
      <c r="G16" s="32">
        <v>1080137.0275000001</v>
      </c>
      <c r="H16" s="32">
        <v>0.11935952582183799</v>
      </c>
    </row>
    <row r="17" spans="1:8" ht="14.25" x14ac:dyDescent="0.2">
      <c r="A17" s="32">
        <v>16</v>
      </c>
      <c r="B17" s="33">
        <v>29</v>
      </c>
      <c r="C17" s="32">
        <v>209932.22</v>
      </c>
      <c r="D17" s="32">
        <v>2720437.9313119701</v>
      </c>
      <c r="E17" s="32">
        <v>2489500.2642290602</v>
      </c>
      <c r="F17" s="32">
        <v>230937.667082906</v>
      </c>
      <c r="G17" s="32">
        <v>2489500.2642290602</v>
      </c>
      <c r="H17" s="32">
        <v>8.48898864498384E-2</v>
      </c>
    </row>
    <row r="18" spans="1:8" ht="14.25" x14ac:dyDescent="0.2">
      <c r="A18" s="32">
        <v>17</v>
      </c>
      <c r="B18" s="33">
        <v>31</v>
      </c>
      <c r="C18" s="32">
        <v>25361.105</v>
      </c>
      <c r="D18" s="32">
        <v>248206.01673353801</v>
      </c>
      <c r="E18" s="32">
        <v>207201.502433933</v>
      </c>
      <c r="F18" s="32">
        <v>41004.514299604802</v>
      </c>
      <c r="G18" s="32">
        <v>207201.502433933</v>
      </c>
      <c r="H18" s="32">
        <v>0.16520354679244301</v>
      </c>
    </row>
    <row r="19" spans="1:8" ht="14.25" x14ac:dyDescent="0.2">
      <c r="A19" s="32">
        <v>18</v>
      </c>
      <c r="B19" s="33">
        <v>32</v>
      </c>
      <c r="C19" s="32">
        <v>18052.419999999998</v>
      </c>
      <c r="D19" s="32">
        <v>282268.941956811</v>
      </c>
      <c r="E19" s="32">
        <v>262428.00888061302</v>
      </c>
      <c r="F19" s="32">
        <v>19840.9330761981</v>
      </c>
      <c r="G19" s="32">
        <v>262428.00888061302</v>
      </c>
      <c r="H19" s="32">
        <v>7.0290882654861497E-2</v>
      </c>
    </row>
    <row r="20" spans="1:8" ht="14.25" x14ac:dyDescent="0.2">
      <c r="A20" s="32">
        <v>19</v>
      </c>
      <c r="B20" s="33">
        <v>33</v>
      </c>
      <c r="C20" s="32">
        <v>37054.786999999997</v>
      </c>
      <c r="D20" s="32">
        <v>498672.94247572799</v>
      </c>
      <c r="E20" s="32">
        <v>399299.77197406202</v>
      </c>
      <c r="F20" s="32">
        <v>99373.170501665794</v>
      </c>
      <c r="G20" s="32">
        <v>399299.77197406202</v>
      </c>
      <c r="H20" s="32">
        <v>0.19927524041772701</v>
      </c>
    </row>
    <row r="21" spans="1:8" ht="14.25" x14ac:dyDescent="0.2">
      <c r="A21" s="32">
        <v>20</v>
      </c>
      <c r="B21" s="33">
        <v>34</v>
      </c>
      <c r="C21" s="32">
        <v>51875.368999999999</v>
      </c>
      <c r="D21" s="32">
        <v>268234.41428670997</v>
      </c>
      <c r="E21" s="32">
        <v>190526.40606483401</v>
      </c>
      <c r="F21" s="32">
        <v>77708.008221876298</v>
      </c>
      <c r="G21" s="32">
        <v>190526.40606483401</v>
      </c>
      <c r="H21" s="32">
        <v>0.28970185808751497</v>
      </c>
    </row>
    <row r="22" spans="1:8" ht="14.25" x14ac:dyDescent="0.2">
      <c r="A22" s="32">
        <v>21</v>
      </c>
      <c r="B22" s="33">
        <v>35</v>
      </c>
      <c r="C22" s="32">
        <v>30792.452000000001</v>
      </c>
      <c r="D22" s="32">
        <v>927466.41653185803</v>
      </c>
      <c r="E22" s="32">
        <v>877732.45394955797</v>
      </c>
      <c r="F22" s="32">
        <v>49733.962582300897</v>
      </c>
      <c r="G22" s="32">
        <v>877732.45394955797</v>
      </c>
      <c r="H22" s="32">
        <v>5.3623464629883502E-2</v>
      </c>
    </row>
    <row r="23" spans="1:8" ht="14.25" x14ac:dyDescent="0.2">
      <c r="A23" s="32">
        <v>22</v>
      </c>
      <c r="B23" s="33">
        <v>36</v>
      </c>
      <c r="C23" s="32">
        <v>131514.83499999999</v>
      </c>
      <c r="D23" s="32">
        <v>685418.68886460201</v>
      </c>
      <c r="E23" s="32">
        <v>576907.72917635296</v>
      </c>
      <c r="F23" s="32">
        <v>108510.959688249</v>
      </c>
      <c r="G23" s="32">
        <v>576907.72917635296</v>
      </c>
      <c r="H23" s="32">
        <v>0.158313395084102</v>
      </c>
    </row>
    <row r="24" spans="1:8" ht="14.25" x14ac:dyDescent="0.2">
      <c r="A24" s="32">
        <v>23</v>
      </c>
      <c r="B24" s="33">
        <v>37</v>
      </c>
      <c r="C24" s="32">
        <v>153511.359</v>
      </c>
      <c r="D24" s="32">
        <v>1110738.62250708</v>
      </c>
      <c r="E24" s="32">
        <v>969599.40614285204</v>
      </c>
      <c r="F24" s="32">
        <v>141139.216364227</v>
      </c>
      <c r="G24" s="32">
        <v>969599.40614285204</v>
      </c>
      <c r="H24" s="32">
        <v>0.12706789293565601</v>
      </c>
    </row>
    <row r="25" spans="1:8" ht="14.25" x14ac:dyDescent="0.2">
      <c r="A25" s="32">
        <v>24</v>
      </c>
      <c r="B25" s="33">
        <v>38</v>
      </c>
      <c r="C25" s="32">
        <v>226952.774</v>
      </c>
      <c r="D25" s="32">
        <v>1055274.8040221201</v>
      </c>
      <c r="E25" s="32">
        <v>1033534.96122743</v>
      </c>
      <c r="F25" s="32">
        <v>21739.842794690299</v>
      </c>
      <c r="G25" s="32">
        <v>1033534.96122743</v>
      </c>
      <c r="H25" s="32">
        <v>2.0601119928032E-2</v>
      </c>
    </row>
    <row r="26" spans="1:8" ht="14.25" x14ac:dyDescent="0.2">
      <c r="A26" s="32">
        <v>25</v>
      </c>
      <c r="B26" s="33">
        <v>39</v>
      </c>
      <c r="C26" s="32">
        <v>68827.990999999995</v>
      </c>
      <c r="D26" s="32">
        <v>99193.380821359999</v>
      </c>
      <c r="E26" s="32">
        <v>74571.145855552197</v>
      </c>
      <c r="F26" s="32">
        <v>24622.234965807798</v>
      </c>
      <c r="G26" s="32">
        <v>74571.145855552197</v>
      </c>
      <c r="H26" s="32">
        <v>0.248224576699837</v>
      </c>
    </row>
    <row r="27" spans="1:8" ht="14.25" x14ac:dyDescent="0.2">
      <c r="A27" s="32">
        <v>26</v>
      </c>
      <c r="B27" s="33">
        <v>40</v>
      </c>
      <c r="C27" s="32">
        <v>0.77800000000000002</v>
      </c>
      <c r="D27" s="32">
        <v>17.256599999999999</v>
      </c>
      <c r="E27" s="32">
        <v>67.6875</v>
      </c>
      <c r="F27" s="32">
        <v>-50.430900000000001</v>
      </c>
      <c r="G27" s="32">
        <v>67.6875</v>
      </c>
      <c r="H27" s="32">
        <v>-2.9224122944264801</v>
      </c>
    </row>
    <row r="28" spans="1:8" ht="14.25" x14ac:dyDescent="0.2">
      <c r="A28" s="32">
        <v>27</v>
      </c>
      <c r="B28" s="33">
        <v>42</v>
      </c>
      <c r="C28" s="32">
        <v>7873.8590000000004</v>
      </c>
      <c r="D28" s="32">
        <v>152186.1863</v>
      </c>
      <c r="E28" s="32">
        <v>131447.15470000001</v>
      </c>
      <c r="F28" s="32">
        <v>20739.031599999998</v>
      </c>
      <c r="G28" s="32">
        <v>131447.15470000001</v>
      </c>
      <c r="H28" s="32">
        <v>0.13627407391047799</v>
      </c>
    </row>
    <row r="29" spans="1:8" ht="14.25" x14ac:dyDescent="0.2">
      <c r="A29" s="32">
        <v>28</v>
      </c>
      <c r="B29" s="33">
        <v>75</v>
      </c>
      <c r="C29" s="32">
        <v>461</v>
      </c>
      <c r="D29" s="32">
        <v>151300</v>
      </c>
      <c r="E29" s="32">
        <v>138759.538461538</v>
      </c>
      <c r="F29" s="32">
        <v>12540.461538461501</v>
      </c>
      <c r="G29" s="32">
        <v>138759.538461538</v>
      </c>
      <c r="H29" s="32">
        <v>8.2884742488179397E-2</v>
      </c>
    </row>
    <row r="30" spans="1:8" ht="14.25" x14ac:dyDescent="0.2">
      <c r="A30" s="32">
        <v>29</v>
      </c>
      <c r="B30" s="33">
        <v>76</v>
      </c>
      <c r="C30" s="32">
        <v>1818</v>
      </c>
      <c r="D30" s="32">
        <v>319060.71725470101</v>
      </c>
      <c r="E30" s="32">
        <v>303135.39384188002</v>
      </c>
      <c r="F30" s="32">
        <v>15925.3234128205</v>
      </c>
      <c r="G30" s="32">
        <v>303135.39384188002</v>
      </c>
      <c r="H30" s="32">
        <v>4.9913143648165202E-2</v>
      </c>
    </row>
    <row r="31" spans="1:8" ht="14.25" x14ac:dyDescent="0.2">
      <c r="A31" s="32">
        <v>30</v>
      </c>
      <c r="B31" s="33">
        <v>99</v>
      </c>
      <c r="C31" s="32">
        <v>20</v>
      </c>
      <c r="D31" s="32">
        <v>15795.6917025944</v>
      </c>
      <c r="E31" s="32">
        <v>13867.462067922201</v>
      </c>
      <c r="F31" s="32">
        <v>1928.22963467211</v>
      </c>
      <c r="G31" s="32">
        <v>13867.462067922201</v>
      </c>
      <c r="H31" s="32">
        <v>0.122073136838662</v>
      </c>
    </row>
    <row r="32" spans="1:8" ht="14.25" x14ac:dyDescent="0.2">
      <c r="A32" s="32"/>
      <c r="B32" s="36">
        <v>70</v>
      </c>
      <c r="C32" s="37">
        <v>51</v>
      </c>
      <c r="D32" s="37">
        <v>65937.63</v>
      </c>
      <c r="E32" s="37">
        <v>63119.040000000001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78</v>
      </c>
      <c r="D33" s="37">
        <v>244975.32</v>
      </c>
      <c r="E33" s="37">
        <v>283965.82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27</v>
      </c>
      <c r="D34" s="37">
        <v>69744.47</v>
      </c>
      <c r="E34" s="37">
        <v>73569.259999999995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67</v>
      </c>
      <c r="D35" s="37">
        <v>133491.56</v>
      </c>
      <c r="E35" s="37">
        <v>163542.81</v>
      </c>
      <c r="F35" s="32"/>
      <c r="G35" s="32"/>
      <c r="H35" s="32"/>
    </row>
    <row r="36" spans="1:8" ht="14.25" x14ac:dyDescent="0.2">
      <c r="A36" s="32"/>
      <c r="B36" s="36">
        <v>74</v>
      </c>
      <c r="C36" s="37">
        <v>25</v>
      </c>
      <c r="D36" s="37">
        <v>17.18</v>
      </c>
      <c r="E36" s="37">
        <v>1.54</v>
      </c>
      <c r="F36" s="32"/>
      <c r="G36" s="32"/>
      <c r="H36" s="32"/>
    </row>
    <row r="37" spans="1:8" ht="14.25" x14ac:dyDescent="0.2">
      <c r="A37" s="32"/>
      <c r="B37" s="36">
        <v>77</v>
      </c>
      <c r="C37" s="37">
        <v>72</v>
      </c>
      <c r="D37" s="37">
        <v>107608.56</v>
      </c>
      <c r="E37" s="37">
        <v>111292.34</v>
      </c>
      <c r="F37" s="32"/>
      <c r="G37" s="32"/>
      <c r="H37" s="32"/>
    </row>
    <row r="38" spans="1:8" ht="14.25" x14ac:dyDescent="0.2">
      <c r="A38" s="32"/>
      <c r="B38" s="36">
        <v>78</v>
      </c>
      <c r="C38" s="37">
        <v>24</v>
      </c>
      <c r="D38" s="37">
        <v>23559.84</v>
      </c>
      <c r="E38" s="37">
        <v>20349.05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2015-09-12T01:56:29Z</dcterms:modified>
</cp:coreProperties>
</file>