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<sst xmlns="http://schemas.openxmlformats.org/spreadsheetml/2006/main" count="117" uniqueCount="75">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</sst>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13649362.387899999</v>
      </c>
      <c r="F3" s="25">
        <f>RA!I7</f>
        <v>1655946.0342999999</v>
      </c>
      <c r="G3" s="16">
        <f>SUM(G4:G40)</f>
        <v>11993416.353599999</v>
      </c>
      <c r="H3" s="27">
        <f>RA!J7</f>
        <v>12.1320394846281</v>
      </c>
      <c r="I3" s="20">
        <f>SUM(I4:I40)</f>
        <v>13649366.59758619</v>
      </c>
      <c r="J3" s="21">
        <f>SUM(J4:J40)</f>
        <v>11993416.378637524</v>
      </c>
      <c r="K3" s="22">
        <f>E3-I3</f>
        <v>-4.209686191752553</v>
      </c>
      <c r="L3" s="22">
        <f>G3-J3</f>
        <v>-2.5037525221705437E-2</v>
      </c>
    </row>
    <row r="4" spans="1:13" x14ac:dyDescent="0.15">
      <c r="A4" s="44">
        <f>RA!A8</f>
        <v>42263</v>
      </c>
      <c r="B4" s="12">
        <v>12</v>
      </c>
      <c r="C4" s="42" t="s">
        <v>6</v>
      </c>
      <c r="D4" s="42"/>
      <c r="E4" s="15">
        <f>VLOOKUP(C4,RA!B8:D36,3,0)</f>
        <v>489009.66330000001</v>
      </c>
      <c r="F4" s="25">
        <f>VLOOKUP(C4,RA!B8:I39,8,0)</f>
        <v>134661.64660000001</v>
      </c>
      <c r="G4" s="16">
        <f t="shared" ref="G4:G40" si="0">E4-F4</f>
        <v>354348.01670000004</v>
      </c>
      <c r="H4" s="27">
        <f>RA!J8</f>
        <v>27.537624858220301</v>
      </c>
      <c r="I4" s="20">
        <f>VLOOKUP(B4,RMS!B:D,3,FALSE)</f>
        <v>489010.36157948698</v>
      </c>
      <c r="J4" s="21">
        <f>VLOOKUP(B4,RMS!B:E,4,FALSE)</f>
        <v>354348.02755897399</v>
      </c>
      <c r="K4" s="22">
        <f t="shared" ref="K4:K40" si="1">E4-I4</f>
        <v>-0.69827948696911335</v>
      </c>
      <c r="L4" s="22">
        <f t="shared" ref="L4:L40" si="2">G4-J4</f>
        <v>-1.0858973953872919E-2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66436.469899999996</v>
      </c>
      <c r="F5" s="25">
        <f>VLOOKUP(C5,RA!B9:I40,8,0)</f>
        <v>15784.4835</v>
      </c>
      <c r="G5" s="16">
        <f t="shared" si="0"/>
        <v>50651.986399999994</v>
      </c>
      <c r="H5" s="27">
        <f>RA!J9</f>
        <v>23.758763106707502</v>
      </c>
      <c r="I5" s="20">
        <f>VLOOKUP(B5,RMS!B:D,3,FALSE)</f>
        <v>66436.506451463603</v>
      </c>
      <c r="J5" s="21">
        <f>VLOOKUP(B5,RMS!B:E,4,FALSE)</f>
        <v>50651.9856943423</v>
      </c>
      <c r="K5" s="22">
        <f t="shared" si="1"/>
        <v>-3.6551463606883772E-2</v>
      </c>
      <c r="L5" s="22">
        <f t="shared" si="2"/>
        <v>7.056576941977255E-4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89058.154399999999</v>
      </c>
      <c r="F6" s="25">
        <f>VLOOKUP(C6,RA!B10:I41,8,0)</f>
        <v>25891.163199999999</v>
      </c>
      <c r="G6" s="16">
        <f t="shared" si="0"/>
        <v>63166.991200000004</v>
      </c>
      <c r="H6" s="27">
        <f>RA!J10</f>
        <v>29.072198244431601</v>
      </c>
      <c r="I6" s="20">
        <f>VLOOKUP(B6,RMS!B:D,3,FALSE)</f>
        <v>89059.938365812006</v>
      </c>
      <c r="J6" s="21">
        <f>VLOOKUP(B6,RMS!B:E,4,FALSE)</f>
        <v>63166.991140170903</v>
      </c>
      <c r="K6" s="22">
        <f>E6-I6</f>
        <v>-1.7839658120064996</v>
      </c>
      <c r="L6" s="22">
        <f t="shared" si="2"/>
        <v>5.982910079183057E-5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38027.423699999999</v>
      </c>
      <c r="F7" s="25">
        <f>VLOOKUP(C7,RA!B11:I42,8,0)</f>
        <v>9467.1533999999992</v>
      </c>
      <c r="G7" s="16">
        <f t="shared" si="0"/>
        <v>28560.2703</v>
      </c>
      <c r="H7" s="27">
        <f>RA!J11</f>
        <v>24.895595017655602</v>
      </c>
      <c r="I7" s="20">
        <f>VLOOKUP(B7,RMS!B:D,3,FALSE)</f>
        <v>38027.448952136801</v>
      </c>
      <c r="J7" s="21">
        <f>VLOOKUP(B7,RMS!B:E,4,FALSE)</f>
        <v>28560.2701435897</v>
      </c>
      <c r="K7" s="22">
        <f t="shared" si="1"/>
        <v>-2.5252136802009773E-2</v>
      </c>
      <c r="L7" s="22">
        <f t="shared" si="2"/>
        <v>1.5641030040569603E-4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79484.541800000006</v>
      </c>
      <c r="F8" s="25">
        <f>VLOOKUP(C8,RA!B12:I43,8,0)</f>
        <v>18141.239300000001</v>
      </c>
      <c r="G8" s="16">
        <f t="shared" si="0"/>
        <v>61343.302500000005</v>
      </c>
      <c r="H8" s="27">
        <f>RA!J12</f>
        <v>22.823606816086599</v>
      </c>
      <c r="I8" s="20">
        <f>VLOOKUP(B8,RMS!B:D,3,FALSE)</f>
        <v>79484.542248717902</v>
      </c>
      <c r="J8" s="21">
        <f>VLOOKUP(B8,RMS!B:E,4,FALSE)</f>
        <v>61343.303125641003</v>
      </c>
      <c r="K8" s="22">
        <f t="shared" si="1"/>
        <v>-4.4871789577882737E-4</v>
      </c>
      <c r="L8" s="22">
        <f t="shared" si="2"/>
        <v>-6.2564099789597094E-4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183583.3259</v>
      </c>
      <c r="F9" s="25">
        <f>VLOOKUP(C9,RA!B13:I44,8,0)</f>
        <v>57240.325199999999</v>
      </c>
      <c r="G9" s="16">
        <f t="shared" si="0"/>
        <v>126343.0007</v>
      </c>
      <c r="H9" s="27">
        <f>RA!J13</f>
        <v>31.179479355973498</v>
      </c>
      <c r="I9" s="20">
        <f>VLOOKUP(B9,RMS!B:D,3,FALSE)</f>
        <v>183583.517634188</v>
      </c>
      <c r="J9" s="21">
        <f>VLOOKUP(B9,RMS!B:E,4,FALSE)</f>
        <v>126342.998926496</v>
      </c>
      <c r="K9" s="22">
        <f t="shared" si="1"/>
        <v>-0.19173418800346553</v>
      </c>
      <c r="L9" s="22">
        <f t="shared" si="2"/>
        <v>1.7735040019033477E-3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84624.701100000006</v>
      </c>
      <c r="F10" s="25">
        <f>VLOOKUP(C10,RA!B14:I45,8,0)</f>
        <v>18061.066500000001</v>
      </c>
      <c r="G10" s="16">
        <f t="shared" si="0"/>
        <v>66563.634600000005</v>
      </c>
      <c r="H10" s="27">
        <f>RA!J14</f>
        <v>21.342546874886398</v>
      </c>
      <c r="I10" s="20">
        <f>VLOOKUP(B10,RMS!B:D,3,FALSE)</f>
        <v>84624.694062393202</v>
      </c>
      <c r="J10" s="21">
        <f>VLOOKUP(B10,RMS!B:E,4,FALSE)</f>
        <v>66563.6361897436</v>
      </c>
      <c r="K10" s="22">
        <f t="shared" si="1"/>
        <v>7.0376068033510819E-3</v>
      </c>
      <c r="L10" s="22">
        <f t="shared" si="2"/>
        <v>-1.5897435951046646E-3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48301.072899999999</v>
      </c>
      <c r="F11" s="25">
        <f>VLOOKUP(C11,RA!B15:I46,8,0)</f>
        <v>10562.341399999999</v>
      </c>
      <c r="G11" s="16">
        <f t="shared" si="0"/>
        <v>37738.731500000002</v>
      </c>
      <c r="H11" s="27">
        <f>RA!J15</f>
        <v>21.8677159032631</v>
      </c>
      <c r="I11" s="20">
        <f>VLOOKUP(B11,RMS!B:D,3,FALSE)</f>
        <v>48301.090933333297</v>
      </c>
      <c r="J11" s="21">
        <f>VLOOKUP(B11,RMS!B:E,4,FALSE)</f>
        <v>37738.732057264999</v>
      </c>
      <c r="K11" s="22">
        <f t="shared" si="1"/>
        <v>-1.8033333297353238E-2</v>
      </c>
      <c r="L11" s="22">
        <f t="shared" si="2"/>
        <v>-5.5726499704178423E-4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717053.84779999999</v>
      </c>
      <c r="F12" s="25">
        <f>VLOOKUP(C12,RA!B16:I47,8,0)</f>
        <v>26713.101900000001</v>
      </c>
      <c r="G12" s="16">
        <f t="shared" si="0"/>
        <v>690340.74589999998</v>
      </c>
      <c r="H12" s="27">
        <f>RA!J16</f>
        <v>3.7253969115372199</v>
      </c>
      <c r="I12" s="20">
        <f>VLOOKUP(B12,RMS!B:D,3,FALSE)</f>
        <v>717053.501010256</v>
      </c>
      <c r="J12" s="21">
        <f>VLOOKUP(B12,RMS!B:E,4,FALSE)</f>
        <v>690340.74582564097</v>
      </c>
      <c r="K12" s="22">
        <f t="shared" si="1"/>
        <v>0.3467897439841181</v>
      </c>
      <c r="L12" s="22">
        <f t="shared" si="2"/>
        <v>7.4359006248414516E-5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722338.36880000005</v>
      </c>
      <c r="F13" s="25">
        <f>VLOOKUP(C13,RA!B17:I48,8,0)</f>
        <v>107570.61</v>
      </c>
      <c r="G13" s="16">
        <f t="shared" si="0"/>
        <v>614767.75880000007</v>
      </c>
      <c r="H13" s="27">
        <f>RA!J17</f>
        <v>14.8919972475924</v>
      </c>
      <c r="I13" s="20">
        <f>VLOOKUP(B13,RMS!B:D,3,FALSE)</f>
        <v>722338.28379401704</v>
      </c>
      <c r="J13" s="21">
        <f>VLOOKUP(B13,RMS!B:E,4,FALSE)</f>
        <v>614767.77077265002</v>
      </c>
      <c r="K13" s="22">
        <f t="shared" si="1"/>
        <v>8.5005983011797071E-2</v>
      </c>
      <c r="L13" s="22">
        <f t="shared" si="2"/>
        <v>-1.1972649954259396E-2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1113729.0279000001</v>
      </c>
      <c r="F14" s="25">
        <f>VLOOKUP(C14,RA!B18:I49,8,0)</f>
        <v>174702.75839999999</v>
      </c>
      <c r="G14" s="16">
        <f t="shared" si="0"/>
        <v>939026.26950000017</v>
      </c>
      <c r="H14" s="27">
        <f>RA!J18</f>
        <v>15.6862893956721</v>
      </c>
      <c r="I14" s="20">
        <f>VLOOKUP(B14,RMS!B:D,3,FALSE)</f>
        <v>1113729.03726068</v>
      </c>
      <c r="J14" s="21">
        <f>VLOOKUP(B14,RMS!B:E,4,FALSE)</f>
        <v>939026.262206838</v>
      </c>
      <c r="K14" s="22">
        <f t="shared" si="1"/>
        <v>-9.3606798909604549E-3</v>
      </c>
      <c r="L14" s="22">
        <f t="shared" si="2"/>
        <v>7.2931621689349413E-3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529276.98439999996</v>
      </c>
      <c r="F15" s="25">
        <f>VLOOKUP(C15,RA!B19:I50,8,0)</f>
        <v>22809.631099999999</v>
      </c>
      <c r="G15" s="16">
        <f t="shared" si="0"/>
        <v>506467.35329999996</v>
      </c>
      <c r="H15" s="27">
        <f>RA!J19</f>
        <v>4.3095830297358404</v>
      </c>
      <c r="I15" s="20">
        <f>VLOOKUP(B15,RMS!B:D,3,FALSE)</f>
        <v>529276.99847863195</v>
      </c>
      <c r="J15" s="21">
        <f>VLOOKUP(B15,RMS!B:E,4,FALSE)</f>
        <v>506467.35339059797</v>
      </c>
      <c r="K15" s="22">
        <f t="shared" si="1"/>
        <v>-1.4078631997108459E-2</v>
      </c>
      <c r="L15" s="22">
        <f t="shared" si="2"/>
        <v>-9.0598012320697308E-5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870233.6557</v>
      </c>
      <c r="F16" s="25">
        <f>VLOOKUP(C16,RA!B20:I51,8,0)</f>
        <v>73328.877999999997</v>
      </c>
      <c r="G16" s="16">
        <f t="shared" si="0"/>
        <v>796904.77769999998</v>
      </c>
      <c r="H16" s="27">
        <f>RA!J20</f>
        <v>8.4263436055016303</v>
      </c>
      <c r="I16" s="20">
        <f>VLOOKUP(B16,RMS!B:D,3,FALSE)</f>
        <v>870233.80729999999</v>
      </c>
      <c r="J16" s="21">
        <f>VLOOKUP(B16,RMS!B:E,4,FALSE)</f>
        <v>796904.77769999998</v>
      </c>
      <c r="K16" s="22">
        <f t="shared" si="1"/>
        <v>-0.15159999998286366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279934.97639999999</v>
      </c>
      <c r="F17" s="25">
        <f>VLOOKUP(C17,RA!B21:I52,8,0)</f>
        <v>39178.534899999999</v>
      </c>
      <c r="G17" s="16">
        <f t="shared" si="0"/>
        <v>240756.44149999999</v>
      </c>
      <c r="H17" s="27">
        <f>RA!J21</f>
        <v>13.9955840473531</v>
      </c>
      <c r="I17" s="20">
        <f>VLOOKUP(B17,RMS!B:D,3,FALSE)</f>
        <v>279934.74950892502</v>
      </c>
      <c r="J17" s="21">
        <f>VLOOKUP(B17,RMS!B:E,4,FALSE)</f>
        <v>240756.44150669401</v>
      </c>
      <c r="K17" s="22">
        <f t="shared" si="1"/>
        <v>0.22689107496989891</v>
      </c>
      <c r="L17" s="22">
        <f t="shared" si="2"/>
        <v>-6.6940265242010355E-6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1019165.3939</v>
      </c>
      <c r="F18" s="25">
        <f>VLOOKUP(C18,RA!B22:I53,8,0)</f>
        <v>128549.3654</v>
      </c>
      <c r="G18" s="16">
        <f t="shared" si="0"/>
        <v>890616.02850000001</v>
      </c>
      <c r="H18" s="27">
        <f>RA!J22</f>
        <v>12.6131996013017</v>
      </c>
      <c r="I18" s="20">
        <f>VLOOKUP(B18,RMS!B:D,3,FALSE)</f>
        <v>1019166.1845</v>
      </c>
      <c r="J18" s="21">
        <f>VLOOKUP(B18,RMS!B:E,4,FALSE)</f>
        <v>890616.02910000004</v>
      </c>
      <c r="K18" s="22">
        <f t="shared" si="1"/>
        <v>-0.79059999994933605</v>
      </c>
      <c r="L18" s="22">
        <f t="shared" si="2"/>
        <v>-6.0000002849847078E-4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2113012.6488999999</v>
      </c>
      <c r="F19" s="25">
        <f>VLOOKUP(C19,RA!B23:I54,8,0)</f>
        <v>224277.98449999999</v>
      </c>
      <c r="G19" s="16">
        <f t="shared" si="0"/>
        <v>1888734.6643999999</v>
      </c>
      <c r="H19" s="27">
        <f>RA!J23</f>
        <v>10.614133550821601</v>
      </c>
      <c r="I19" s="20">
        <f>VLOOKUP(B19,RMS!B:D,3,FALSE)</f>
        <v>2113014.16832479</v>
      </c>
      <c r="J19" s="21">
        <f>VLOOKUP(B19,RMS!B:E,4,FALSE)</f>
        <v>1888734.69325897</v>
      </c>
      <c r="K19" s="22">
        <f t="shared" si="1"/>
        <v>-1.5194247900508344</v>
      </c>
      <c r="L19" s="22">
        <f t="shared" si="2"/>
        <v>-2.885897015221417E-2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190229.4791</v>
      </c>
      <c r="F20" s="25">
        <f>VLOOKUP(C20,RA!B24:I55,8,0)</f>
        <v>34463.280100000004</v>
      </c>
      <c r="G20" s="16">
        <f t="shared" si="0"/>
        <v>155766.19899999999</v>
      </c>
      <c r="H20" s="27">
        <f>RA!J24</f>
        <v>18.116687415142099</v>
      </c>
      <c r="I20" s="20">
        <f>VLOOKUP(B20,RMS!B:D,3,FALSE)</f>
        <v>190229.49823194201</v>
      </c>
      <c r="J20" s="21">
        <f>VLOOKUP(B20,RMS!B:E,4,FALSE)</f>
        <v>155766.191734308</v>
      </c>
      <c r="K20" s="22">
        <f t="shared" si="1"/>
        <v>-1.913194201188162E-2</v>
      </c>
      <c r="L20" s="22">
        <f t="shared" si="2"/>
        <v>7.265691994689405E-3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213647.98310000001</v>
      </c>
      <c r="F21" s="25">
        <f>VLOOKUP(C21,RA!B25:I56,8,0)</f>
        <v>17532.1656</v>
      </c>
      <c r="G21" s="16">
        <f t="shared" si="0"/>
        <v>196115.8175</v>
      </c>
      <c r="H21" s="27">
        <f>RA!J25</f>
        <v>8.2060992786409308</v>
      </c>
      <c r="I21" s="20">
        <f>VLOOKUP(B21,RMS!B:D,3,FALSE)</f>
        <v>213647.98115657701</v>
      </c>
      <c r="J21" s="21">
        <f>VLOOKUP(B21,RMS!B:E,4,FALSE)</f>
        <v>196115.827455961</v>
      </c>
      <c r="K21" s="22">
        <f t="shared" si="1"/>
        <v>1.9434230052866042E-3</v>
      </c>
      <c r="L21" s="22">
        <f t="shared" si="2"/>
        <v>-9.9559609952848405E-3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447980.52289999998</v>
      </c>
      <c r="F22" s="25">
        <f>VLOOKUP(C22,RA!B26:I57,8,0)</f>
        <v>91594.366099999999</v>
      </c>
      <c r="G22" s="16">
        <f t="shared" si="0"/>
        <v>356386.1568</v>
      </c>
      <c r="H22" s="27">
        <f>RA!J26</f>
        <v>20.446059910610501</v>
      </c>
      <c r="I22" s="20">
        <f>VLOOKUP(B22,RMS!B:D,3,FALSE)</f>
        <v>447980.48480062</v>
      </c>
      <c r="J22" s="21">
        <f>VLOOKUP(B22,RMS!B:E,4,FALSE)</f>
        <v>356386.13208900299</v>
      </c>
      <c r="K22" s="22">
        <f t="shared" si="1"/>
        <v>3.8099379977211356E-2</v>
      </c>
      <c r="L22" s="22">
        <f t="shared" si="2"/>
        <v>2.4710997007787228E-2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238710.88430000001</v>
      </c>
      <c r="F23" s="25">
        <f>VLOOKUP(C23,RA!B27:I58,8,0)</f>
        <v>71492.074399999998</v>
      </c>
      <c r="G23" s="16">
        <f t="shared" si="0"/>
        <v>167218.80989999999</v>
      </c>
      <c r="H23" s="27">
        <f>RA!J27</f>
        <v>29.949231100058402</v>
      </c>
      <c r="I23" s="20">
        <f>VLOOKUP(B23,RMS!B:D,3,FALSE)</f>
        <v>238710.712766818</v>
      </c>
      <c r="J23" s="21">
        <f>VLOOKUP(B23,RMS!B:E,4,FALSE)</f>
        <v>167218.82211111599</v>
      </c>
      <c r="K23" s="22">
        <f t="shared" si="1"/>
        <v>0.17153318200143985</v>
      </c>
      <c r="L23" s="22">
        <f t="shared" si="2"/>
        <v>-1.2211116001708433E-2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854002.25910000002</v>
      </c>
      <c r="F24" s="25">
        <f>VLOOKUP(C24,RA!B28:I59,8,0)</f>
        <v>44438.353799999997</v>
      </c>
      <c r="G24" s="16">
        <f t="shared" si="0"/>
        <v>809563.90529999998</v>
      </c>
      <c r="H24" s="27">
        <f>RA!J28</f>
        <v>5.2035405441235998</v>
      </c>
      <c r="I24" s="20">
        <f>VLOOKUP(B24,RMS!B:D,3,FALSE)</f>
        <v>854002.25861769903</v>
      </c>
      <c r="J24" s="21">
        <f>VLOOKUP(B24,RMS!B:E,4,FALSE)</f>
        <v>809563.90810531005</v>
      </c>
      <c r="K24" s="22">
        <f t="shared" si="1"/>
        <v>4.8230099491775036E-4</v>
      </c>
      <c r="L24" s="22">
        <f t="shared" si="2"/>
        <v>-2.8053100686520338E-3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644959.79870000004</v>
      </c>
      <c r="F25" s="25">
        <f>VLOOKUP(C25,RA!B29:I60,8,0)</f>
        <v>100419.98850000001</v>
      </c>
      <c r="G25" s="16">
        <f t="shared" si="0"/>
        <v>544539.81020000007</v>
      </c>
      <c r="H25" s="27">
        <f>RA!J29</f>
        <v>15.569960903363199</v>
      </c>
      <c r="I25" s="20">
        <f>VLOOKUP(B25,RMS!B:D,3,FALSE)</f>
        <v>644959.80203716794</v>
      </c>
      <c r="J25" s="21">
        <f>VLOOKUP(B25,RMS!B:E,4,FALSE)</f>
        <v>544539.81496740901</v>
      </c>
      <c r="K25" s="22">
        <f t="shared" si="1"/>
        <v>-3.337167901918292E-3</v>
      </c>
      <c r="L25" s="22">
        <f t="shared" si="2"/>
        <v>-4.7674089437350631E-3</v>
      </c>
      <c r="M25" s="34"/>
    </row>
    <row r="26" spans="1:13" x14ac:dyDescent="0.15">
      <c r="A26" s="44"/>
      <c r="B26" s="12">
        <v>37</v>
      </c>
      <c r="C26" s="42" t="s">
        <v>74</v>
      </c>
      <c r="D26" s="42"/>
      <c r="E26" s="15">
        <f>VLOOKUP(C26,RA!B30:D57,3,0)</f>
        <v>896013.53339999996</v>
      </c>
      <c r="F26" s="25">
        <f>VLOOKUP(C26,RA!B30:I61,8,0)</f>
        <v>124598.587</v>
      </c>
      <c r="G26" s="16">
        <f t="shared" si="0"/>
        <v>771414.94640000002</v>
      </c>
      <c r="H26" s="27">
        <f>RA!J30</f>
        <v>13.9058822613092</v>
      </c>
      <c r="I26" s="20">
        <f>VLOOKUP(B26,RMS!B:D,3,FALSE)</f>
        <v>896013.53162566398</v>
      </c>
      <c r="J26" s="21">
        <f>VLOOKUP(B26,RMS!B:E,4,FALSE)</f>
        <v>771414.89863691095</v>
      </c>
      <c r="K26" s="22">
        <f t="shared" si="1"/>
        <v>1.7743359785526991E-3</v>
      </c>
      <c r="L26" s="22">
        <f t="shared" si="2"/>
        <v>4.7763089067302644E-2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809027.58990000002</v>
      </c>
      <c r="F27" s="25">
        <f>VLOOKUP(C27,RA!B31:I62,8,0)</f>
        <v>32824.892899999999</v>
      </c>
      <c r="G27" s="16">
        <f t="shared" si="0"/>
        <v>776202.69700000004</v>
      </c>
      <c r="H27" s="27">
        <f>RA!J31</f>
        <v>4.05732675990164</v>
      </c>
      <c r="I27" s="20">
        <f>VLOOKUP(B27,RMS!B:D,3,FALSE)</f>
        <v>809027.50009911496</v>
      </c>
      <c r="J27" s="21">
        <f>VLOOKUP(B27,RMS!B:E,4,FALSE)</f>
        <v>776202.71650442504</v>
      </c>
      <c r="K27" s="22">
        <f t="shared" si="1"/>
        <v>8.980088506359607E-2</v>
      </c>
      <c r="L27" s="22">
        <f t="shared" si="2"/>
        <v>-1.9504424999468029E-2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84820.558900000004</v>
      </c>
      <c r="F28" s="25">
        <f>VLOOKUP(C28,RA!B32:I63,8,0)</f>
        <v>22696.918399999999</v>
      </c>
      <c r="G28" s="16">
        <f t="shared" si="0"/>
        <v>62123.640500000009</v>
      </c>
      <c r="H28" s="27">
        <f>RA!J32</f>
        <v>26.758746575530999</v>
      </c>
      <c r="I28" s="20">
        <f>VLOOKUP(B28,RMS!B:D,3,FALSE)</f>
        <v>84820.481420785101</v>
      </c>
      <c r="J28" s="21">
        <f>VLOOKUP(B28,RMS!B:E,4,FALSE)</f>
        <v>62123.651396310699</v>
      </c>
      <c r="K28" s="22">
        <f t="shared" si="1"/>
        <v>7.7479214902268723E-2</v>
      </c>
      <c r="L28" s="22">
        <f t="shared" si="2"/>
        <v>-1.0896310690441169E-2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131926.554</v>
      </c>
      <c r="F30" s="25">
        <f>VLOOKUP(C30,RA!B34:I66,8,0)</f>
        <v>18003.3397</v>
      </c>
      <c r="G30" s="16">
        <f t="shared" si="0"/>
        <v>113923.21430000001</v>
      </c>
      <c r="H30" s="27">
        <f>RA!J34</f>
        <v>0</v>
      </c>
      <c r="I30" s="20">
        <f>VLOOKUP(B30,RMS!B:D,3,FALSE)</f>
        <v>131926.55369999999</v>
      </c>
      <c r="J30" s="21">
        <f>VLOOKUP(B30,RMS!B:E,4,FALSE)</f>
        <v>113923.21309999999</v>
      </c>
      <c r="K30" s="22">
        <f t="shared" si="1"/>
        <v>3.0000001424923539E-4</v>
      </c>
      <c r="L30" s="22">
        <f t="shared" si="2"/>
        <v>1.2000000133411959E-3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38183.769999999997</v>
      </c>
      <c r="F31" s="25">
        <f>VLOOKUP(C31,RA!B35:I67,8,0)</f>
        <v>2202.52</v>
      </c>
      <c r="G31" s="16">
        <f t="shared" si="0"/>
        <v>35981.25</v>
      </c>
      <c r="H31" s="27">
        <f>RA!J35</f>
        <v>13.6464867414031</v>
      </c>
      <c r="I31" s="20">
        <f>VLOOKUP(B31,RMS!B:D,3,FALSE)</f>
        <v>38183.769999999997</v>
      </c>
      <c r="J31" s="21">
        <f>VLOOKUP(B31,RMS!B:E,4,FALSE)</f>
        <v>35981.25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129203.45</v>
      </c>
      <c r="F32" s="25">
        <f>VLOOKUP(C32,RA!B34:I67,8,0)</f>
        <v>-13006.89</v>
      </c>
      <c r="G32" s="16">
        <f t="shared" si="0"/>
        <v>142210.34</v>
      </c>
      <c r="H32" s="27">
        <f>RA!J35</f>
        <v>13.6464867414031</v>
      </c>
      <c r="I32" s="20">
        <f>VLOOKUP(B32,RMS!B:D,3,FALSE)</f>
        <v>129203.45</v>
      </c>
      <c r="J32" s="21">
        <f>VLOOKUP(B32,RMS!B:E,4,FALSE)</f>
        <v>142210.34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9867.5400000000009</v>
      </c>
      <c r="F33" s="25">
        <f>VLOOKUP(C33,RA!B34:I68,8,0)</f>
        <v>772.66</v>
      </c>
      <c r="G33" s="16">
        <f t="shared" si="0"/>
        <v>9094.880000000001</v>
      </c>
      <c r="H33" s="27">
        <f>RA!J34</f>
        <v>0</v>
      </c>
      <c r="I33" s="20">
        <f>VLOOKUP(B33,RMS!B:D,3,FALSE)</f>
        <v>9867.5400000000009</v>
      </c>
      <c r="J33" s="21">
        <f>VLOOKUP(B33,RMS!B:E,4,FALSE)</f>
        <v>9094.8799999999992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52506.9</v>
      </c>
      <c r="F34" s="25">
        <f>VLOOKUP(C34,RA!B35:I69,8,0)</f>
        <v>-9275.2199999999993</v>
      </c>
      <c r="G34" s="16">
        <f t="shared" si="0"/>
        <v>61782.12</v>
      </c>
      <c r="H34" s="27">
        <f>RA!J35</f>
        <v>13.6464867414031</v>
      </c>
      <c r="I34" s="20">
        <f>VLOOKUP(B34,RMS!B:D,3,FALSE)</f>
        <v>52506.9</v>
      </c>
      <c r="J34" s="21">
        <f>VLOOKUP(B34,RMS!B:E,4,FALSE)</f>
        <v>61782.12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5.7682098965083899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127371.7944</v>
      </c>
      <c r="F36" s="25">
        <f>VLOOKUP(C36,RA!B8:I70,8,0)</f>
        <v>10376.019899999999</v>
      </c>
      <c r="G36" s="16">
        <f t="shared" si="0"/>
        <v>116995.7745</v>
      </c>
      <c r="H36" s="27">
        <f>RA!J36</f>
        <v>5.7682098965083899</v>
      </c>
      <c r="I36" s="20">
        <f>VLOOKUP(B36,RMS!B:D,3,FALSE)</f>
        <v>127371.79487179501</v>
      </c>
      <c r="J36" s="21">
        <f>VLOOKUP(B36,RMS!B:E,4,FALSE)</f>
        <v>116995.773504274</v>
      </c>
      <c r="K36" s="22">
        <f t="shared" si="1"/>
        <v>-4.7179500688798726E-4</v>
      </c>
      <c r="L36" s="22">
        <f t="shared" si="2"/>
        <v>9.9572600447572768E-4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231961.39350000001</v>
      </c>
      <c r="F37" s="25">
        <f>VLOOKUP(C37,RA!B8:I71,8,0)</f>
        <v>15699.4877</v>
      </c>
      <c r="G37" s="16">
        <f t="shared" si="0"/>
        <v>216261.90580000001</v>
      </c>
      <c r="H37" s="27">
        <f>RA!J37</f>
        <v>-10.0669835054714</v>
      </c>
      <c r="I37" s="20">
        <f>VLOOKUP(B37,RMS!B:D,3,FALSE)</f>
        <v>231961.388150427</v>
      </c>
      <c r="J37" s="21">
        <f>VLOOKUP(B37,RMS!B:E,4,FALSE)</f>
        <v>216261.90751453</v>
      </c>
      <c r="K37" s="22">
        <f t="shared" si="1"/>
        <v>5.3495730098802596E-3</v>
      </c>
      <c r="L37" s="22">
        <f t="shared" si="2"/>
        <v>-1.7145299934782088E-3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46011.98</v>
      </c>
      <c r="F38" s="25">
        <f>VLOOKUP(C38,RA!B9:I72,8,0)</f>
        <v>-3273.51</v>
      </c>
      <c r="G38" s="16">
        <f t="shared" si="0"/>
        <v>49285.490000000005</v>
      </c>
      <c r="H38" s="27">
        <f>RA!J38</f>
        <v>7.8303204243408198</v>
      </c>
      <c r="I38" s="20">
        <f>VLOOKUP(B38,RMS!B:D,3,FALSE)</f>
        <v>46011.98</v>
      </c>
      <c r="J38" s="21">
        <f>VLOOKUP(B38,RMS!B:E,4,FALSE)</f>
        <v>49285.49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37024.81</v>
      </c>
      <c r="F39" s="25">
        <f>VLOOKUP(C39,RA!B10:I73,8,0)</f>
        <v>5082.18</v>
      </c>
      <c r="G39" s="16">
        <f t="shared" si="0"/>
        <v>31942.629999999997</v>
      </c>
      <c r="H39" s="27">
        <f>RA!J39</f>
        <v>-17.664764059580701</v>
      </c>
      <c r="I39" s="20">
        <f>VLOOKUP(B39,RMS!B:D,3,FALSE)</f>
        <v>37024.81</v>
      </c>
      <c r="J39" s="21">
        <f>VLOOKUP(B39,RMS!B:E,4,FALSE)</f>
        <v>31942.63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22641.3298</v>
      </c>
      <c r="F40" s="25">
        <f>VLOOKUP(C40,RA!B8:I74,8,0)</f>
        <v>2364.5369000000001</v>
      </c>
      <c r="G40" s="16">
        <f t="shared" si="0"/>
        <v>20276.7929</v>
      </c>
      <c r="H40" s="27">
        <f>RA!J40</f>
        <v>0</v>
      </c>
      <c r="I40" s="20">
        <f>VLOOKUP(B40,RMS!B:D,3,FALSE)</f>
        <v>22641.329702745599</v>
      </c>
      <c r="J40" s="21">
        <f>VLOOKUP(B40,RMS!B:E,4,FALSE)</f>
        <v>20276.792920354001</v>
      </c>
      <c r="K40" s="22">
        <f t="shared" si="1"/>
        <v>9.7254400316160172E-5</v>
      </c>
      <c r="L40" s="22">
        <f t="shared" si="2"/>
        <v>-2.0354000298539177E-5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13649362.3879</v>
      </c>
      <c r="E7" s="68">
        <v>15555495.0952</v>
      </c>
      <c r="F7" s="69">
        <v>87.746242111649806</v>
      </c>
      <c r="G7" s="68">
        <v>13427896.8226</v>
      </c>
      <c r="H7" s="69">
        <v>1.6492945114625801</v>
      </c>
      <c r="I7" s="68">
        <v>1655946.0342999999</v>
      </c>
      <c r="J7" s="69">
        <v>12.1320394846281</v>
      </c>
      <c r="K7" s="68">
        <v>1523450.0422</v>
      </c>
      <c r="L7" s="69">
        <v>11.345410694815101</v>
      </c>
      <c r="M7" s="69">
        <v>8.6971012130245995E-2</v>
      </c>
      <c r="N7" s="68">
        <v>318452310.875</v>
      </c>
      <c r="O7" s="68">
        <v>5687461028.5441999</v>
      </c>
      <c r="P7" s="68">
        <v>791319</v>
      </c>
      <c r="Q7" s="68">
        <v>778243</v>
      </c>
      <c r="R7" s="69">
        <v>1.68019500336014</v>
      </c>
      <c r="S7" s="68">
        <v>17.2488748379604</v>
      </c>
      <c r="T7" s="68">
        <v>17.334694599116201</v>
      </c>
      <c r="U7" s="70">
        <v>-0.49753831459736297</v>
      </c>
      <c r="V7" s="58"/>
      <c r="W7" s="58"/>
    </row>
    <row r="8" spans="1:23" ht="14.25" thickBot="1" x14ac:dyDescent="0.2">
      <c r="A8" s="55">
        <v>42263</v>
      </c>
      <c r="B8" s="45" t="s">
        <v>6</v>
      </c>
      <c r="C8" s="46"/>
      <c r="D8" s="71">
        <v>489009.66330000001</v>
      </c>
      <c r="E8" s="71">
        <v>683945.21849999996</v>
      </c>
      <c r="F8" s="72">
        <v>71.498367131285093</v>
      </c>
      <c r="G8" s="71">
        <v>546712.29059999995</v>
      </c>
      <c r="H8" s="72">
        <v>-10.5544777924552</v>
      </c>
      <c r="I8" s="71">
        <v>134661.64660000001</v>
      </c>
      <c r="J8" s="72">
        <v>27.537624858220301</v>
      </c>
      <c r="K8" s="71">
        <v>146415.72640000001</v>
      </c>
      <c r="L8" s="72">
        <v>26.781129474757801</v>
      </c>
      <c r="M8" s="72">
        <v>-8.0278806717035994E-2</v>
      </c>
      <c r="N8" s="71">
        <v>15978285.0798</v>
      </c>
      <c r="O8" s="71">
        <v>207723504.56240001</v>
      </c>
      <c r="P8" s="71">
        <v>20011</v>
      </c>
      <c r="Q8" s="71">
        <v>20715</v>
      </c>
      <c r="R8" s="72">
        <v>-3.3985034998793102</v>
      </c>
      <c r="S8" s="71">
        <v>24.437042791464702</v>
      </c>
      <c r="T8" s="71">
        <v>22.526083200579301</v>
      </c>
      <c r="U8" s="73">
        <v>7.8199297975320601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66436.469899999996</v>
      </c>
      <c r="E9" s="71">
        <v>83427.881500000003</v>
      </c>
      <c r="F9" s="72">
        <v>79.633413560908906</v>
      </c>
      <c r="G9" s="71">
        <v>72205.354999999996</v>
      </c>
      <c r="H9" s="72">
        <v>-7.9895529909104397</v>
      </c>
      <c r="I9" s="71">
        <v>15784.4835</v>
      </c>
      <c r="J9" s="72">
        <v>23.758763106707502</v>
      </c>
      <c r="K9" s="71">
        <v>17915.563900000001</v>
      </c>
      <c r="L9" s="72">
        <v>24.8119601378596</v>
      </c>
      <c r="M9" s="72">
        <v>-0.11895134375312599</v>
      </c>
      <c r="N9" s="71">
        <v>2281977.1505999998</v>
      </c>
      <c r="O9" s="71">
        <v>34265305.023599997</v>
      </c>
      <c r="P9" s="71">
        <v>4002</v>
      </c>
      <c r="Q9" s="71">
        <v>4061</v>
      </c>
      <c r="R9" s="72">
        <v>-1.4528441270623</v>
      </c>
      <c r="S9" s="71">
        <v>16.600817066466799</v>
      </c>
      <c r="T9" s="71">
        <v>17.9346103669047</v>
      </c>
      <c r="U9" s="73">
        <v>-8.0345039349428706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89058.154399999999</v>
      </c>
      <c r="E10" s="71">
        <v>93059.889800000004</v>
      </c>
      <c r="F10" s="72">
        <v>95.699827918773195</v>
      </c>
      <c r="G10" s="71">
        <v>93106.599499999997</v>
      </c>
      <c r="H10" s="72">
        <v>-4.3481827515352496</v>
      </c>
      <c r="I10" s="71">
        <v>25891.163199999999</v>
      </c>
      <c r="J10" s="72">
        <v>29.072198244431601</v>
      </c>
      <c r="K10" s="71">
        <v>25540.695599999999</v>
      </c>
      <c r="L10" s="72">
        <v>27.431670512249799</v>
      </c>
      <c r="M10" s="72">
        <v>1.3721928544498999E-2</v>
      </c>
      <c r="N10" s="71">
        <v>2910050.3224999998</v>
      </c>
      <c r="O10" s="71">
        <v>53093638.449500002</v>
      </c>
      <c r="P10" s="71">
        <v>72425</v>
      </c>
      <c r="Q10" s="71">
        <v>71565</v>
      </c>
      <c r="R10" s="72">
        <v>1.20170474393908</v>
      </c>
      <c r="S10" s="71">
        <v>1.22966039903348</v>
      </c>
      <c r="T10" s="71">
        <v>1.2821744973101401</v>
      </c>
      <c r="U10" s="73">
        <v>-4.2706179948488998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38027.423699999999</v>
      </c>
      <c r="E11" s="71">
        <v>54131.100200000001</v>
      </c>
      <c r="F11" s="72">
        <v>70.250601889669298</v>
      </c>
      <c r="G11" s="71">
        <v>50229.654900000001</v>
      </c>
      <c r="H11" s="72">
        <v>-24.292882808557799</v>
      </c>
      <c r="I11" s="71">
        <v>9467.1533999999992</v>
      </c>
      <c r="J11" s="72">
        <v>24.895595017655602</v>
      </c>
      <c r="K11" s="71">
        <v>12801.248799999999</v>
      </c>
      <c r="L11" s="72">
        <v>25.4854404743282</v>
      </c>
      <c r="M11" s="72">
        <v>-0.260450792894518</v>
      </c>
      <c r="N11" s="71">
        <v>1235077.9708</v>
      </c>
      <c r="O11" s="71">
        <v>17279190.368099999</v>
      </c>
      <c r="P11" s="71">
        <v>1935</v>
      </c>
      <c r="Q11" s="71">
        <v>2097</v>
      </c>
      <c r="R11" s="72">
        <v>-7.7253218884120196</v>
      </c>
      <c r="S11" s="71">
        <v>19.652415348837199</v>
      </c>
      <c r="T11" s="71">
        <v>19.547094182165001</v>
      </c>
      <c r="U11" s="73">
        <v>0.53591970657410104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79484.541800000006</v>
      </c>
      <c r="E12" s="71">
        <v>191435.6281</v>
      </c>
      <c r="F12" s="72">
        <v>41.520244997696999</v>
      </c>
      <c r="G12" s="71">
        <v>186034.5287</v>
      </c>
      <c r="H12" s="72">
        <v>-57.274306895911202</v>
      </c>
      <c r="I12" s="71">
        <v>18141.239300000001</v>
      </c>
      <c r="J12" s="72">
        <v>22.823606816086599</v>
      </c>
      <c r="K12" s="71">
        <v>26127.531200000001</v>
      </c>
      <c r="L12" s="72">
        <v>14.0444525984385</v>
      </c>
      <c r="M12" s="72">
        <v>-0.305665768375391</v>
      </c>
      <c r="N12" s="71">
        <v>6313321.1622000001</v>
      </c>
      <c r="O12" s="71">
        <v>61948237.480099998</v>
      </c>
      <c r="P12" s="71">
        <v>810</v>
      </c>
      <c r="Q12" s="71">
        <v>845</v>
      </c>
      <c r="R12" s="72">
        <v>-4.14201183431953</v>
      </c>
      <c r="S12" s="71">
        <v>98.129063950617294</v>
      </c>
      <c r="T12" s="71">
        <v>127.389001065089</v>
      </c>
      <c r="U12" s="73">
        <v>-29.817809256996799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183583.3259</v>
      </c>
      <c r="E13" s="71">
        <v>264750.77980000002</v>
      </c>
      <c r="F13" s="72">
        <v>69.341939630426694</v>
      </c>
      <c r="G13" s="71">
        <v>242039.39</v>
      </c>
      <c r="H13" s="72">
        <v>-24.1514672880311</v>
      </c>
      <c r="I13" s="71">
        <v>57240.325199999999</v>
      </c>
      <c r="J13" s="72">
        <v>31.179479355973498</v>
      </c>
      <c r="K13" s="71">
        <v>60092.714999999997</v>
      </c>
      <c r="L13" s="72">
        <v>24.8276592500089</v>
      </c>
      <c r="M13" s="72">
        <v>-4.7466482418044E-2</v>
      </c>
      <c r="N13" s="71">
        <v>8274585.6936999997</v>
      </c>
      <c r="O13" s="71">
        <v>95675065.047399998</v>
      </c>
      <c r="P13" s="71">
        <v>7441</v>
      </c>
      <c r="Q13" s="71">
        <v>7655</v>
      </c>
      <c r="R13" s="72">
        <v>-2.79555845852384</v>
      </c>
      <c r="S13" s="71">
        <v>24.671862101868001</v>
      </c>
      <c r="T13" s="71">
        <v>25.275620992815199</v>
      </c>
      <c r="U13" s="73">
        <v>-2.4471557454976498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84624.701100000006</v>
      </c>
      <c r="E14" s="71">
        <v>132475.0349</v>
      </c>
      <c r="F14" s="72">
        <v>63.879734897884497</v>
      </c>
      <c r="G14" s="71">
        <v>143809.35200000001</v>
      </c>
      <c r="H14" s="72">
        <v>-41.154938866562702</v>
      </c>
      <c r="I14" s="71">
        <v>18061.066500000001</v>
      </c>
      <c r="J14" s="72">
        <v>21.342546874886398</v>
      </c>
      <c r="K14" s="71">
        <v>29050.404900000001</v>
      </c>
      <c r="L14" s="72">
        <v>20.2006368125489</v>
      </c>
      <c r="M14" s="72">
        <v>-0.378285205931846</v>
      </c>
      <c r="N14" s="71">
        <v>2935778.1412999998</v>
      </c>
      <c r="O14" s="71">
        <v>48630137.304200001</v>
      </c>
      <c r="P14" s="71">
        <v>1382</v>
      </c>
      <c r="Q14" s="71">
        <v>1336</v>
      </c>
      <c r="R14" s="72">
        <v>3.4431137724551002</v>
      </c>
      <c r="S14" s="71">
        <v>61.233502966714902</v>
      </c>
      <c r="T14" s="71">
        <v>66.482229865269503</v>
      </c>
      <c r="U14" s="73">
        <v>-8.5716587231790999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48301.072899999999</v>
      </c>
      <c r="E15" s="71">
        <v>114190.22560000001</v>
      </c>
      <c r="F15" s="72">
        <v>42.298780518391403</v>
      </c>
      <c r="G15" s="71">
        <v>98745.0625</v>
      </c>
      <c r="H15" s="72">
        <v>-51.085075367692397</v>
      </c>
      <c r="I15" s="71">
        <v>10562.341399999999</v>
      </c>
      <c r="J15" s="72">
        <v>21.8677159032631</v>
      </c>
      <c r="K15" s="71">
        <v>7371.7655999999997</v>
      </c>
      <c r="L15" s="72">
        <v>7.46545236122566</v>
      </c>
      <c r="M15" s="72">
        <v>0.43281026189980798</v>
      </c>
      <c r="N15" s="71">
        <v>2822760.1609</v>
      </c>
      <c r="O15" s="71">
        <v>38178108.038999997</v>
      </c>
      <c r="P15" s="71">
        <v>1597</v>
      </c>
      <c r="Q15" s="71">
        <v>2192</v>
      </c>
      <c r="R15" s="72">
        <v>-27.144160583941598</v>
      </c>
      <c r="S15" s="71">
        <v>30.2448797119599</v>
      </c>
      <c r="T15" s="71">
        <v>26.274045346715301</v>
      </c>
      <c r="U15" s="73">
        <v>13.128947455110501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717053.84779999999</v>
      </c>
      <c r="E16" s="71">
        <v>897789.98459999997</v>
      </c>
      <c r="F16" s="72">
        <v>79.868773332270493</v>
      </c>
      <c r="G16" s="71">
        <v>646788.19350000005</v>
      </c>
      <c r="H16" s="72">
        <v>10.8637812202118</v>
      </c>
      <c r="I16" s="71">
        <v>26713.101900000001</v>
      </c>
      <c r="J16" s="72">
        <v>3.7253969115372199</v>
      </c>
      <c r="K16" s="71">
        <v>31979.114399999999</v>
      </c>
      <c r="L16" s="72">
        <v>4.9442947044147001</v>
      </c>
      <c r="M16" s="72">
        <v>-0.16467036685668801</v>
      </c>
      <c r="N16" s="71">
        <v>16517455.078600001</v>
      </c>
      <c r="O16" s="71">
        <v>284967264.29809999</v>
      </c>
      <c r="P16" s="71">
        <v>36500</v>
      </c>
      <c r="Q16" s="71">
        <v>35365</v>
      </c>
      <c r="R16" s="72">
        <v>3.2093878128092799</v>
      </c>
      <c r="S16" s="71">
        <v>19.6453108986301</v>
      </c>
      <c r="T16" s="71">
        <v>19.494080438286399</v>
      </c>
      <c r="U16" s="73">
        <v>0.76980436259852003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722338.36880000005</v>
      </c>
      <c r="E17" s="71">
        <v>760891.20440000005</v>
      </c>
      <c r="F17" s="72">
        <v>94.933199992711096</v>
      </c>
      <c r="G17" s="71">
        <v>373838.25839999999</v>
      </c>
      <c r="H17" s="72">
        <v>93.222162945963504</v>
      </c>
      <c r="I17" s="71">
        <v>107570.61</v>
      </c>
      <c r="J17" s="72">
        <v>14.8919972475924</v>
      </c>
      <c r="K17" s="71">
        <v>37619.8681</v>
      </c>
      <c r="L17" s="72">
        <v>10.0631402096217</v>
      </c>
      <c r="M17" s="72">
        <v>1.8594095469462899</v>
      </c>
      <c r="N17" s="71">
        <v>10908488.2579</v>
      </c>
      <c r="O17" s="71">
        <v>263138963.0555</v>
      </c>
      <c r="P17" s="71">
        <v>14338</v>
      </c>
      <c r="Q17" s="71">
        <v>14087</v>
      </c>
      <c r="R17" s="72">
        <v>1.78178462412153</v>
      </c>
      <c r="S17" s="71">
        <v>50.379297586832202</v>
      </c>
      <c r="T17" s="71">
        <v>46.924156307233602</v>
      </c>
      <c r="U17" s="73">
        <v>6.8582561589775803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1113729.0279000001</v>
      </c>
      <c r="E18" s="71">
        <v>1503806.0053000001</v>
      </c>
      <c r="F18" s="72">
        <v>74.060684953696395</v>
      </c>
      <c r="G18" s="71">
        <v>1111508.6237999999</v>
      </c>
      <c r="H18" s="72">
        <v>0.199764900825428</v>
      </c>
      <c r="I18" s="71">
        <v>174702.75839999999</v>
      </c>
      <c r="J18" s="72">
        <v>15.6862893956721</v>
      </c>
      <c r="K18" s="71">
        <v>189316.99189999999</v>
      </c>
      <c r="L18" s="72">
        <v>17.032435722609801</v>
      </c>
      <c r="M18" s="72">
        <v>-7.7194515681504997E-2</v>
      </c>
      <c r="N18" s="71">
        <v>25731983.596900001</v>
      </c>
      <c r="O18" s="71">
        <v>610798831.93040001</v>
      </c>
      <c r="P18" s="71">
        <v>56601</v>
      </c>
      <c r="Q18" s="71">
        <v>55837</v>
      </c>
      <c r="R18" s="72">
        <v>1.3682683525260999</v>
      </c>
      <c r="S18" s="71">
        <v>19.676843658239299</v>
      </c>
      <c r="T18" s="71">
        <v>19.289408754052001</v>
      </c>
      <c r="U18" s="73">
        <v>1.9689890864435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529276.98439999996</v>
      </c>
      <c r="E19" s="71">
        <v>490942.21980000002</v>
      </c>
      <c r="F19" s="72">
        <v>107.808406581047</v>
      </c>
      <c r="G19" s="71">
        <v>394851.81040000002</v>
      </c>
      <c r="H19" s="72">
        <v>34.044461861228903</v>
      </c>
      <c r="I19" s="71">
        <v>22809.631099999999</v>
      </c>
      <c r="J19" s="72">
        <v>4.3095830297358404</v>
      </c>
      <c r="K19" s="71">
        <v>42756.359600000003</v>
      </c>
      <c r="L19" s="72">
        <v>10.828457277854699</v>
      </c>
      <c r="M19" s="72">
        <v>-0.46652073952526102</v>
      </c>
      <c r="N19" s="71">
        <v>11746271.68</v>
      </c>
      <c r="O19" s="71">
        <v>185096702.9091</v>
      </c>
      <c r="P19" s="71">
        <v>9160</v>
      </c>
      <c r="Q19" s="71">
        <v>8559</v>
      </c>
      <c r="R19" s="72">
        <v>7.0218483467694899</v>
      </c>
      <c r="S19" s="71">
        <v>57.781330174672497</v>
      </c>
      <c r="T19" s="71">
        <v>47.884436744946797</v>
      </c>
      <c r="U19" s="73">
        <v>17.128185522568302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870233.6557</v>
      </c>
      <c r="E20" s="71">
        <v>850994.0906</v>
      </c>
      <c r="F20" s="72">
        <v>102.260834160016</v>
      </c>
      <c r="G20" s="71">
        <v>798152.07510000002</v>
      </c>
      <c r="H20" s="72">
        <v>9.0310584722803604</v>
      </c>
      <c r="I20" s="71">
        <v>73328.877999999997</v>
      </c>
      <c r="J20" s="72">
        <v>8.4263436055016303</v>
      </c>
      <c r="K20" s="71">
        <v>65402.478499999997</v>
      </c>
      <c r="L20" s="72">
        <v>8.1942377324278404</v>
      </c>
      <c r="M20" s="72">
        <v>0.12119417615037301</v>
      </c>
      <c r="N20" s="71">
        <v>19991748.104600001</v>
      </c>
      <c r="O20" s="71">
        <v>306056750.86580002</v>
      </c>
      <c r="P20" s="71">
        <v>36308</v>
      </c>
      <c r="Q20" s="71">
        <v>35711</v>
      </c>
      <c r="R20" s="72">
        <v>1.67175380134972</v>
      </c>
      <c r="S20" s="71">
        <v>23.9680967197312</v>
      </c>
      <c r="T20" s="71">
        <v>24.672219512195099</v>
      </c>
      <c r="U20" s="73">
        <v>-2.9377501296724899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279934.97639999999</v>
      </c>
      <c r="E21" s="71">
        <v>353372.1139</v>
      </c>
      <c r="F21" s="72">
        <v>79.218185416639301</v>
      </c>
      <c r="G21" s="71">
        <v>307804.43430000002</v>
      </c>
      <c r="H21" s="72">
        <v>-9.05427433603416</v>
      </c>
      <c r="I21" s="71">
        <v>39178.534899999999</v>
      </c>
      <c r="J21" s="72">
        <v>13.9955840473531</v>
      </c>
      <c r="K21" s="71">
        <v>28030.891899999999</v>
      </c>
      <c r="L21" s="72">
        <v>9.1067212737682102</v>
      </c>
      <c r="M21" s="72">
        <v>0.39769134138753498</v>
      </c>
      <c r="N21" s="71">
        <v>6156700.4479999999</v>
      </c>
      <c r="O21" s="71">
        <v>113293513.48</v>
      </c>
      <c r="P21" s="71">
        <v>24669</v>
      </c>
      <c r="Q21" s="71">
        <v>24358</v>
      </c>
      <c r="R21" s="72">
        <v>1.2767879136218001</v>
      </c>
      <c r="S21" s="71">
        <v>11.3476418338806</v>
      </c>
      <c r="T21" s="71">
        <v>11.2589010633057</v>
      </c>
      <c r="U21" s="73">
        <v>0.78201948804848698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1019165.3939</v>
      </c>
      <c r="E22" s="71">
        <v>1056350.7361000001</v>
      </c>
      <c r="F22" s="72">
        <v>96.479829953327197</v>
      </c>
      <c r="G22" s="71">
        <v>874553.10389999999</v>
      </c>
      <c r="H22" s="72">
        <v>16.535564204747899</v>
      </c>
      <c r="I22" s="71">
        <v>128549.3654</v>
      </c>
      <c r="J22" s="72">
        <v>12.6131996013017</v>
      </c>
      <c r="K22" s="71">
        <v>99338.342300000004</v>
      </c>
      <c r="L22" s="72">
        <v>11.3587547579454</v>
      </c>
      <c r="M22" s="72">
        <v>0.29405587433483898</v>
      </c>
      <c r="N22" s="71">
        <v>23345125.756700002</v>
      </c>
      <c r="O22" s="71">
        <v>380743906.50739998</v>
      </c>
      <c r="P22" s="71">
        <v>62573</v>
      </c>
      <c r="Q22" s="71">
        <v>63118</v>
      </c>
      <c r="R22" s="72">
        <v>-0.86346208688488102</v>
      </c>
      <c r="S22" s="71">
        <v>16.2876223594841</v>
      </c>
      <c r="T22" s="71">
        <v>16.0674423777686</v>
      </c>
      <c r="U22" s="73">
        <v>1.3518239608943801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2113012.6488999999</v>
      </c>
      <c r="E23" s="71">
        <v>2399096.6365999999</v>
      </c>
      <c r="F23" s="72">
        <v>88.075345388944498</v>
      </c>
      <c r="G23" s="71">
        <v>2120578.7675000001</v>
      </c>
      <c r="H23" s="72">
        <v>-0.35679498050054098</v>
      </c>
      <c r="I23" s="71">
        <v>224277.98449999999</v>
      </c>
      <c r="J23" s="72">
        <v>10.614133550821601</v>
      </c>
      <c r="K23" s="71">
        <v>237636.15</v>
      </c>
      <c r="L23" s="72">
        <v>11.206193028149301</v>
      </c>
      <c r="M23" s="72">
        <v>-5.6212682708417998E-2</v>
      </c>
      <c r="N23" s="71">
        <v>51465904.077500001</v>
      </c>
      <c r="O23" s="71">
        <v>818527525.04460001</v>
      </c>
      <c r="P23" s="71">
        <v>69129</v>
      </c>
      <c r="Q23" s="71">
        <v>68217</v>
      </c>
      <c r="R23" s="72">
        <v>1.3369101543603501</v>
      </c>
      <c r="S23" s="71">
        <v>30.566226169914199</v>
      </c>
      <c r="T23" s="71">
        <v>33.788455986044497</v>
      </c>
      <c r="U23" s="73">
        <v>-10.54179799043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190229.4791</v>
      </c>
      <c r="E24" s="71">
        <v>247086.83970000001</v>
      </c>
      <c r="F24" s="72">
        <v>76.988915852809797</v>
      </c>
      <c r="G24" s="71">
        <v>199681.8279</v>
      </c>
      <c r="H24" s="72">
        <v>-4.7337050644056102</v>
      </c>
      <c r="I24" s="71">
        <v>34463.280100000004</v>
      </c>
      <c r="J24" s="72">
        <v>18.116687415142099</v>
      </c>
      <c r="K24" s="71">
        <v>38110.2474</v>
      </c>
      <c r="L24" s="72">
        <v>19.085486045873701</v>
      </c>
      <c r="M24" s="72">
        <v>-9.5695188271068002E-2</v>
      </c>
      <c r="N24" s="71">
        <v>4073702.3135000002</v>
      </c>
      <c r="O24" s="71">
        <v>76295946.484400004</v>
      </c>
      <c r="P24" s="71">
        <v>20607</v>
      </c>
      <c r="Q24" s="71">
        <v>20206</v>
      </c>
      <c r="R24" s="72">
        <v>1.98455904186876</v>
      </c>
      <c r="S24" s="71">
        <v>9.2313038821759594</v>
      </c>
      <c r="T24" s="71">
        <v>9.3957169751558904</v>
      </c>
      <c r="U24" s="73">
        <v>-1.7810386818419801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213647.98310000001</v>
      </c>
      <c r="E25" s="71">
        <v>242579.39910000001</v>
      </c>
      <c r="F25" s="72">
        <v>88.073424162422995</v>
      </c>
      <c r="G25" s="71">
        <v>216500.003</v>
      </c>
      <c r="H25" s="72">
        <v>-1.3173301895981899</v>
      </c>
      <c r="I25" s="71">
        <v>17532.1656</v>
      </c>
      <c r="J25" s="72">
        <v>8.2060992786409308</v>
      </c>
      <c r="K25" s="71">
        <v>17848.1077</v>
      </c>
      <c r="L25" s="72">
        <v>8.2439295393450909</v>
      </c>
      <c r="M25" s="72">
        <v>-1.7701714115048998E-2</v>
      </c>
      <c r="N25" s="71">
        <v>4359728.3064999999</v>
      </c>
      <c r="O25" s="71">
        <v>83386915.184599996</v>
      </c>
      <c r="P25" s="71">
        <v>16466</v>
      </c>
      <c r="Q25" s="71">
        <v>16111</v>
      </c>
      <c r="R25" s="72">
        <v>2.2034634721618702</v>
      </c>
      <c r="S25" s="71">
        <v>12.975099180128799</v>
      </c>
      <c r="T25" s="71">
        <v>13.4449589100615</v>
      </c>
      <c r="U25" s="73">
        <v>-3.6212419142990799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447980.52289999998</v>
      </c>
      <c r="E26" s="71">
        <v>550603.74230000004</v>
      </c>
      <c r="F26" s="72">
        <v>81.361692354047804</v>
      </c>
      <c r="G26" s="71">
        <v>456140.37770000001</v>
      </c>
      <c r="H26" s="72">
        <v>-1.78889113942171</v>
      </c>
      <c r="I26" s="71">
        <v>91594.366099999999</v>
      </c>
      <c r="J26" s="72">
        <v>20.446059910610501</v>
      </c>
      <c r="K26" s="71">
        <v>89572.340200000006</v>
      </c>
      <c r="L26" s="72">
        <v>19.637011889114302</v>
      </c>
      <c r="M26" s="72">
        <v>2.2574222081115002E-2</v>
      </c>
      <c r="N26" s="71">
        <v>7809426.3734999998</v>
      </c>
      <c r="O26" s="71">
        <v>175774998.1902</v>
      </c>
      <c r="P26" s="71">
        <v>32869</v>
      </c>
      <c r="Q26" s="71">
        <v>31404</v>
      </c>
      <c r="R26" s="72">
        <v>4.66501082664628</v>
      </c>
      <c r="S26" s="71">
        <v>13.6292714381332</v>
      </c>
      <c r="T26" s="71">
        <v>13.298753719271399</v>
      </c>
      <c r="U26" s="73">
        <v>2.4250578643331702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238710.88430000001</v>
      </c>
      <c r="E27" s="71">
        <v>227137.01990000001</v>
      </c>
      <c r="F27" s="72">
        <v>105.09554294808299</v>
      </c>
      <c r="G27" s="71">
        <v>177736.38680000001</v>
      </c>
      <c r="H27" s="72">
        <v>34.306142145565403</v>
      </c>
      <c r="I27" s="71">
        <v>71492.074399999998</v>
      </c>
      <c r="J27" s="72">
        <v>29.949231100058402</v>
      </c>
      <c r="K27" s="71">
        <v>54994.976999999999</v>
      </c>
      <c r="L27" s="72">
        <v>30.9418785821745</v>
      </c>
      <c r="M27" s="72">
        <v>0.29997462131859798</v>
      </c>
      <c r="N27" s="71">
        <v>4459173.7641000003</v>
      </c>
      <c r="O27" s="71">
        <v>68906310.957200006</v>
      </c>
      <c r="P27" s="71">
        <v>27850</v>
      </c>
      <c r="Q27" s="71">
        <v>27688</v>
      </c>
      <c r="R27" s="72">
        <v>0.58509101415775699</v>
      </c>
      <c r="S27" s="71">
        <v>8.5713064380610398</v>
      </c>
      <c r="T27" s="71">
        <v>8.1680370774342705</v>
      </c>
      <c r="U27" s="73">
        <v>4.7048762465899898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854002.25910000002</v>
      </c>
      <c r="E28" s="71">
        <v>1008047.2896</v>
      </c>
      <c r="F28" s="72">
        <v>84.718471832692899</v>
      </c>
      <c r="G28" s="71">
        <v>837785.98589999997</v>
      </c>
      <c r="H28" s="72">
        <v>1.9356104629250299</v>
      </c>
      <c r="I28" s="71">
        <v>44438.353799999997</v>
      </c>
      <c r="J28" s="72">
        <v>5.2035405441235998</v>
      </c>
      <c r="K28" s="71">
        <v>33699.1777</v>
      </c>
      <c r="L28" s="72">
        <v>4.0224088570541499</v>
      </c>
      <c r="M28" s="72">
        <v>0.31867768987134698</v>
      </c>
      <c r="N28" s="71">
        <v>15752041.934699999</v>
      </c>
      <c r="O28" s="71">
        <v>244470596.52000001</v>
      </c>
      <c r="P28" s="71">
        <v>41095</v>
      </c>
      <c r="Q28" s="71">
        <v>40353</v>
      </c>
      <c r="R28" s="72">
        <v>1.8387728297772199</v>
      </c>
      <c r="S28" s="71">
        <v>20.7811718968244</v>
      </c>
      <c r="T28" s="71">
        <v>21.1688107873021</v>
      </c>
      <c r="U28" s="73">
        <v>-1.8653370098770199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644959.79870000004</v>
      </c>
      <c r="E29" s="71">
        <v>671019.42969999998</v>
      </c>
      <c r="F29" s="72">
        <v>96.116411858349494</v>
      </c>
      <c r="G29" s="71">
        <v>611654.25199999998</v>
      </c>
      <c r="H29" s="72">
        <v>5.4451590242521304</v>
      </c>
      <c r="I29" s="71">
        <v>100419.98850000001</v>
      </c>
      <c r="J29" s="72">
        <v>15.569960903363199</v>
      </c>
      <c r="K29" s="71">
        <v>85904.477700000003</v>
      </c>
      <c r="L29" s="72">
        <v>14.0446138352031</v>
      </c>
      <c r="M29" s="72">
        <v>0.16897269139673701</v>
      </c>
      <c r="N29" s="71">
        <v>11252322.6291</v>
      </c>
      <c r="O29" s="71">
        <v>181018348.68360001</v>
      </c>
      <c r="P29" s="71">
        <v>101136</v>
      </c>
      <c r="Q29" s="71">
        <v>98546</v>
      </c>
      <c r="R29" s="72">
        <v>2.62821423497657</v>
      </c>
      <c r="S29" s="71">
        <v>6.3771535229789604</v>
      </c>
      <c r="T29" s="71">
        <v>6.4145262628620099</v>
      </c>
      <c r="U29" s="73">
        <v>-0.58604108789897802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896013.53339999996</v>
      </c>
      <c r="E30" s="71">
        <v>978284.16960000002</v>
      </c>
      <c r="F30" s="72">
        <v>91.590313044354104</v>
      </c>
      <c r="G30" s="71">
        <v>811683.71680000005</v>
      </c>
      <c r="H30" s="72">
        <v>10.3894922190215</v>
      </c>
      <c r="I30" s="71">
        <v>124598.587</v>
      </c>
      <c r="J30" s="72">
        <v>13.9058822613092</v>
      </c>
      <c r="K30" s="71">
        <v>89549.345600000001</v>
      </c>
      <c r="L30" s="72">
        <v>11.032541832062501</v>
      </c>
      <c r="M30" s="72">
        <v>0.39139584064140798</v>
      </c>
      <c r="N30" s="71">
        <v>18156611.230300002</v>
      </c>
      <c r="O30" s="71">
        <v>331804618.97250003</v>
      </c>
      <c r="P30" s="71">
        <v>73476</v>
      </c>
      <c r="Q30" s="71">
        <v>68795</v>
      </c>
      <c r="R30" s="72">
        <v>6.8042735663928999</v>
      </c>
      <c r="S30" s="71">
        <v>12.1946422423649</v>
      </c>
      <c r="T30" s="71">
        <v>11.880161947815999</v>
      </c>
      <c r="U30" s="73">
        <v>2.5788398568705602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809027.58990000002</v>
      </c>
      <c r="E31" s="71">
        <v>802147.46440000006</v>
      </c>
      <c r="F31" s="72">
        <v>100.857713301524</v>
      </c>
      <c r="G31" s="71">
        <v>840849.33649999998</v>
      </c>
      <c r="H31" s="72">
        <v>-3.7844766260334599</v>
      </c>
      <c r="I31" s="71">
        <v>32824.892899999999</v>
      </c>
      <c r="J31" s="72">
        <v>4.05732675990164</v>
      </c>
      <c r="K31" s="71">
        <v>16152.8254</v>
      </c>
      <c r="L31" s="72">
        <v>1.9210130398907701</v>
      </c>
      <c r="M31" s="72">
        <v>1.03214558983594</v>
      </c>
      <c r="N31" s="71">
        <v>17012633.479499999</v>
      </c>
      <c r="O31" s="71">
        <v>311227645.5201</v>
      </c>
      <c r="P31" s="71">
        <v>28236</v>
      </c>
      <c r="Q31" s="71">
        <v>28551</v>
      </c>
      <c r="R31" s="72">
        <v>-1.1032888515288399</v>
      </c>
      <c r="S31" s="71">
        <v>28.6523441670208</v>
      </c>
      <c r="T31" s="71">
        <v>27.187650642709499</v>
      </c>
      <c r="U31" s="73">
        <v>5.1119500581637203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84820.558900000004</v>
      </c>
      <c r="E32" s="71">
        <v>126760.89320000001</v>
      </c>
      <c r="F32" s="72">
        <v>66.913822361737701</v>
      </c>
      <c r="G32" s="71">
        <v>96706.806599999996</v>
      </c>
      <c r="H32" s="72">
        <v>-12.2910145809737</v>
      </c>
      <c r="I32" s="71">
        <v>22696.918399999999</v>
      </c>
      <c r="J32" s="72">
        <v>26.758746575530999</v>
      </c>
      <c r="K32" s="71">
        <v>26868.244500000001</v>
      </c>
      <c r="L32" s="72">
        <v>27.783198974952001</v>
      </c>
      <c r="M32" s="72">
        <v>-0.155251159040182</v>
      </c>
      <c r="N32" s="71">
        <v>1744324.0223999999</v>
      </c>
      <c r="O32" s="71">
        <v>33966815.075400002</v>
      </c>
      <c r="P32" s="71">
        <v>19033</v>
      </c>
      <c r="Q32" s="71">
        <v>18989</v>
      </c>
      <c r="R32" s="72">
        <v>0.23171309705618501</v>
      </c>
      <c r="S32" s="71">
        <v>4.4564997057741804</v>
      </c>
      <c r="T32" s="71">
        <v>4.7245569171625696</v>
      </c>
      <c r="U32" s="73">
        <v>-6.0149720427686999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28.4955</v>
      </c>
      <c r="O33" s="71">
        <v>214.23429999999999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131926.554</v>
      </c>
      <c r="E35" s="71">
        <v>145021.61900000001</v>
      </c>
      <c r="F35" s="72">
        <v>90.970266991709707</v>
      </c>
      <c r="G35" s="71">
        <v>121310.632</v>
      </c>
      <c r="H35" s="72">
        <v>8.7510235706298207</v>
      </c>
      <c r="I35" s="71">
        <v>18003.3397</v>
      </c>
      <c r="J35" s="72">
        <v>13.6464867414031</v>
      </c>
      <c r="K35" s="71">
        <v>10847.3071</v>
      </c>
      <c r="L35" s="72">
        <v>8.9417612629369501</v>
      </c>
      <c r="M35" s="72">
        <v>0.65970590986586897</v>
      </c>
      <c r="N35" s="71">
        <v>2666408.9539000001</v>
      </c>
      <c r="O35" s="71">
        <v>48958299.052299999</v>
      </c>
      <c r="P35" s="71">
        <v>9910</v>
      </c>
      <c r="Q35" s="71">
        <v>10071</v>
      </c>
      <c r="R35" s="72">
        <v>-1.5986495879257301</v>
      </c>
      <c r="S35" s="71">
        <v>13.3124676084763</v>
      </c>
      <c r="T35" s="71">
        <v>13.4199363320425</v>
      </c>
      <c r="U35" s="73">
        <v>-0.80727876098481499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38183.769999999997</v>
      </c>
      <c r="E36" s="74"/>
      <c r="F36" s="74"/>
      <c r="G36" s="71">
        <v>6034.46</v>
      </c>
      <c r="H36" s="72">
        <v>532.76200355955598</v>
      </c>
      <c r="I36" s="71">
        <v>2202.52</v>
      </c>
      <c r="J36" s="72">
        <v>5.7682098965083899</v>
      </c>
      <c r="K36" s="71">
        <v>239.32</v>
      </c>
      <c r="L36" s="72">
        <v>3.96588924278229</v>
      </c>
      <c r="M36" s="72">
        <v>8.2032425204746797</v>
      </c>
      <c r="N36" s="71">
        <v>942117.21</v>
      </c>
      <c r="O36" s="71">
        <v>17053745.75</v>
      </c>
      <c r="P36" s="71">
        <v>32</v>
      </c>
      <c r="Q36" s="71">
        <v>48</v>
      </c>
      <c r="R36" s="72">
        <v>-33.3333333333333</v>
      </c>
      <c r="S36" s="71">
        <v>1193.2428124999999</v>
      </c>
      <c r="T36" s="71">
        <v>1007.94229166667</v>
      </c>
      <c r="U36" s="73">
        <v>15.5291545771061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129203.45</v>
      </c>
      <c r="E37" s="71">
        <v>102813.84110000001</v>
      </c>
      <c r="F37" s="72">
        <v>125.66736989656199</v>
      </c>
      <c r="G37" s="71">
        <v>248957.43</v>
      </c>
      <c r="H37" s="72">
        <v>-48.102191607617399</v>
      </c>
      <c r="I37" s="71">
        <v>-13006.89</v>
      </c>
      <c r="J37" s="72">
        <v>-10.0669835054714</v>
      </c>
      <c r="K37" s="71">
        <v>-21062.37</v>
      </c>
      <c r="L37" s="72">
        <v>-8.4602295259876392</v>
      </c>
      <c r="M37" s="72">
        <v>-0.38245838431287699</v>
      </c>
      <c r="N37" s="71">
        <v>4625558.0999999996</v>
      </c>
      <c r="O37" s="71">
        <v>121878271.95</v>
      </c>
      <c r="P37" s="71">
        <v>57</v>
      </c>
      <c r="Q37" s="71">
        <v>55</v>
      </c>
      <c r="R37" s="72">
        <v>3.6363636363636398</v>
      </c>
      <c r="S37" s="71">
        <v>2266.7271929824601</v>
      </c>
      <c r="T37" s="71">
        <v>1723.0314545454501</v>
      </c>
      <c r="U37" s="73">
        <v>23.985936204419499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9867.5400000000009</v>
      </c>
      <c r="E38" s="71">
        <v>83964.405299999999</v>
      </c>
      <c r="F38" s="72">
        <v>11.752051318346</v>
      </c>
      <c r="G38" s="71">
        <v>3332.48</v>
      </c>
      <c r="H38" s="72">
        <v>196.10200211254099</v>
      </c>
      <c r="I38" s="71">
        <v>772.66</v>
      </c>
      <c r="J38" s="72">
        <v>7.8303204243408198</v>
      </c>
      <c r="K38" s="71">
        <v>-457.26</v>
      </c>
      <c r="L38" s="72">
        <v>-13.721312656039901</v>
      </c>
      <c r="M38" s="72">
        <v>-2.6897607488081201</v>
      </c>
      <c r="N38" s="71">
        <v>1682559.28</v>
      </c>
      <c r="O38" s="71">
        <v>121004779.98</v>
      </c>
      <c r="P38" s="71">
        <v>7</v>
      </c>
      <c r="Q38" s="71">
        <v>4</v>
      </c>
      <c r="R38" s="72">
        <v>75</v>
      </c>
      <c r="S38" s="71">
        <v>1409.64857142857</v>
      </c>
      <c r="T38" s="71">
        <v>2367.0925000000002</v>
      </c>
      <c r="U38" s="73">
        <v>-67.920753298187805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52506.9</v>
      </c>
      <c r="E39" s="71">
        <v>66421.027900000001</v>
      </c>
      <c r="F39" s="72">
        <v>79.051622144498594</v>
      </c>
      <c r="G39" s="71">
        <v>61663.24</v>
      </c>
      <c r="H39" s="72">
        <v>-14.8489440386201</v>
      </c>
      <c r="I39" s="71">
        <v>-9275.2199999999993</v>
      </c>
      <c r="J39" s="72">
        <v>-17.664764059580701</v>
      </c>
      <c r="K39" s="71">
        <v>-6355.64</v>
      </c>
      <c r="L39" s="72">
        <v>-10.307015979050099</v>
      </c>
      <c r="M39" s="72">
        <v>0.45936837202862302</v>
      </c>
      <c r="N39" s="71">
        <v>3253266.53</v>
      </c>
      <c r="O39" s="71">
        <v>84510294.859999999</v>
      </c>
      <c r="P39" s="71">
        <v>40</v>
      </c>
      <c r="Q39" s="71">
        <v>41</v>
      </c>
      <c r="R39" s="72">
        <v>-2.4390243902439002</v>
      </c>
      <c r="S39" s="71">
        <v>1312.6724999999999</v>
      </c>
      <c r="T39" s="71">
        <v>1497.45853658537</v>
      </c>
      <c r="U39" s="73">
        <v>-14.0770859894883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1">
        <v>19.920000000000002</v>
      </c>
      <c r="O40" s="71">
        <v>4116.58</v>
      </c>
      <c r="P40" s="74"/>
      <c r="Q40" s="74"/>
      <c r="R40" s="74"/>
      <c r="S40" s="74"/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127371.7944</v>
      </c>
      <c r="E41" s="71">
        <v>77822.390700000004</v>
      </c>
      <c r="F41" s="72">
        <v>163.66985549314401</v>
      </c>
      <c r="G41" s="71">
        <v>240729.91519999999</v>
      </c>
      <c r="H41" s="72">
        <v>-47.089336905145899</v>
      </c>
      <c r="I41" s="71">
        <v>10376.019899999999</v>
      </c>
      <c r="J41" s="72">
        <v>8.1462461519659701</v>
      </c>
      <c r="K41" s="71">
        <v>15010.545899999999</v>
      </c>
      <c r="L41" s="72">
        <v>6.2354302279087896</v>
      </c>
      <c r="M41" s="72">
        <v>-0.30875132929042898</v>
      </c>
      <c r="N41" s="71">
        <v>3166997.4371000002</v>
      </c>
      <c r="O41" s="71">
        <v>52928073.305600002</v>
      </c>
      <c r="P41" s="71">
        <v>217</v>
      </c>
      <c r="Q41" s="71">
        <v>209</v>
      </c>
      <c r="R41" s="72">
        <v>3.8277511961722501</v>
      </c>
      <c r="S41" s="71">
        <v>586.96679447004601</v>
      </c>
      <c r="T41" s="71">
        <v>605.34903827751202</v>
      </c>
      <c r="U41" s="73">
        <v>-3.1317348750643599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231961.39350000001</v>
      </c>
      <c r="E42" s="71">
        <v>243527.20389999999</v>
      </c>
      <c r="F42" s="72">
        <v>95.2507111259943</v>
      </c>
      <c r="G42" s="71">
        <v>342131.0503</v>
      </c>
      <c r="H42" s="72">
        <v>-32.201010900179</v>
      </c>
      <c r="I42" s="71">
        <v>15699.4877</v>
      </c>
      <c r="J42" s="72">
        <v>6.7681468295714504</v>
      </c>
      <c r="K42" s="71">
        <v>20552.912799999998</v>
      </c>
      <c r="L42" s="72">
        <v>6.0073216920761903</v>
      </c>
      <c r="M42" s="72">
        <v>-0.23614293249957199</v>
      </c>
      <c r="N42" s="71">
        <v>5466713.4305999996</v>
      </c>
      <c r="O42" s="71">
        <v>131463739.566</v>
      </c>
      <c r="P42" s="71">
        <v>1302</v>
      </c>
      <c r="Q42" s="71">
        <v>1352</v>
      </c>
      <c r="R42" s="72">
        <v>-3.6982248520710099</v>
      </c>
      <c r="S42" s="71">
        <v>178.15775230414701</v>
      </c>
      <c r="T42" s="71">
        <v>186.82956235207101</v>
      </c>
      <c r="U42" s="73">
        <v>-4.8674895904160298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46011.98</v>
      </c>
      <c r="E43" s="71">
        <v>42847.675499999998</v>
      </c>
      <c r="F43" s="72">
        <v>107.385008551981</v>
      </c>
      <c r="G43" s="71">
        <v>65813.7</v>
      </c>
      <c r="H43" s="72">
        <v>-30.0875349661241</v>
      </c>
      <c r="I43" s="71">
        <v>-3273.51</v>
      </c>
      <c r="J43" s="72">
        <v>-7.1144732306673202</v>
      </c>
      <c r="K43" s="71">
        <v>-8931.6299999999992</v>
      </c>
      <c r="L43" s="72">
        <v>-13.5710801854325</v>
      </c>
      <c r="M43" s="72">
        <v>-0.63349243083289397</v>
      </c>
      <c r="N43" s="71">
        <v>2155229.34</v>
      </c>
      <c r="O43" s="71">
        <v>54530225.659999996</v>
      </c>
      <c r="P43" s="71">
        <v>42</v>
      </c>
      <c r="Q43" s="71">
        <v>47</v>
      </c>
      <c r="R43" s="72">
        <v>-10.6382978723404</v>
      </c>
      <c r="S43" s="71">
        <v>1095.5233333333299</v>
      </c>
      <c r="T43" s="71">
        <v>1226.0961702127699</v>
      </c>
      <c r="U43" s="73">
        <v>-11.918763654457299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37024.81</v>
      </c>
      <c r="E44" s="71">
        <v>8751.9346000000005</v>
      </c>
      <c r="F44" s="72">
        <v>423.04715119786198</v>
      </c>
      <c r="G44" s="71">
        <v>16462.580000000002</v>
      </c>
      <c r="H44" s="72">
        <v>124.902840259546</v>
      </c>
      <c r="I44" s="71">
        <v>5082.18</v>
      </c>
      <c r="J44" s="72">
        <v>13.726417502209999</v>
      </c>
      <c r="K44" s="71">
        <v>2019.09</v>
      </c>
      <c r="L44" s="72">
        <v>12.264723998304</v>
      </c>
      <c r="M44" s="72">
        <v>1.5170646182191001</v>
      </c>
      <c r="N44" s="71">
        <v>935533.02</v>
      </c>
      <c r="O44" s="71">
        <v>21779954.27</v>
      </c>
      <c r="P44" s="71">
        <v>42</v>
      </c>
      <c r="Q44" s="71">
        <v>30</v>
      </c>
      <c r="R44" s="72">
        <v>40</v>
      </c>
      <c r="S44" s="71">
        <v>881.54309523809502</v>
      </c>
      <c r="T44" s="71">
        <v>1133.4196666666701</v>
      </c>
      <c r="U44" s="73">
        <v>-28.572235752188899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22641.3298</v>
      </c>
      <c r="E45" s="77"/>
      <c r="F45" s="77"/>
      <c r="G45" s="76">
        <v>11765.141799999999</v>
      </c>
      <c r="H45" s="78">
        <v>92.444172666070202</v>
      </c>
      <c r="I45" s="76">
        <v>2364.5369000000001</v>
      </c>
      <c r="J45" s="78">
        <v>10.4434541649581</v>
      </c>
      <c r="K45" s="76">
        <v>1492.1750999999999</v>
      </c>
      <c r="L45" s="78">
        <v>12.683018406119</v>
      </c>
      <c r="M45" s="78">
        <v>0.58462428437520497</v>
      </c>
      <c r="N45" s="76">
        <v>322402.42229999998</v>
      </c>
      <c r="O45" s="76">
        <v>7080472.3827999998</v>
      </c>
      <c r="P45" s="76">
        <v>21</v>
      </c>
      <c r="Q45" s="76">
        <v>25</v>
      </c>
      <c r="R45" s="78">
        <v>-16</v>
      </c>
      <c r="S45" s="76">
        <v>1078.1585619047601</v>
      </c>
      <c r="T45" s="76">
        <v>774.42069200000003</v>
      </c>
      <c r="U45" s="79">
        <v>28.171910944912799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2" sqref="B32:E3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61122</v>
      </c>
      <c r="D2" s="32">
        <v>489010.36157948698</v>
      </c>
      <c r="E2" s="32">
        <v>354348.02755897399</v>
      </c>
      <c r="F2" s="32">
        <v>134662.33402051299</v>
      </c>
      <c r="G2" s="32">
        <v>354348.02755897399</v>
      </c>
      <c r="H2" s="32">
        <v>0.27537726109843103</v>
      </c>
    </row>
    <row r="3" spans="1:8" ht="14.25" x14ac:dyDescent="0.2">
      <c r="A3" s="32">
        <v>2</v>
      </c>
      <c r="B3" s="33">
        <v>13</v>
      </c>
      <c r="C3" s="32">
        <v>7279</v>
      </c>
      <c r="D3" s="32">
        <v>66436.506451463603</v>
      </c>
      <c r="E3" s="32">
        <v>50651.9856943423</v>
      </c>
      <c r="F3" s="32">
        <v>15784.520757121199</v>
      </c>
      <c r="G3" s="32">
        <v>50651.9856943423</v>
      </c>
      <c r="H3" s="32">
        <v>0.23758806114606501</v>
      </c>
    </row>
    <row r="4" spans="1:8" ht="14.25" x14ac:dyDescent="0.2">
      <c r="A4" s="32">
        <v>3</v>
      </c>
      <c r="B4" s="33">
        <v>14</v>
      </c>
      <c r="C4" s="32">
        <v>85526</v>
      </c>
      <c r="D4" s="32">
        <v>89059.938365812006</v>
      </c>
      <c r="E4" s="32">
        <v>63166.991140170903</v>
      </c>
      <c r="F4" s="32">
        <v>25892.947225641001</v>
      </c>
      <c r="G4" s="32">
        <v>63166.991140170903</v>
      </c>
      <c r="H4" s="32">
        <v>0.29073619071334</v>
      </c>
    </row>
    <row r="5" spans="1:8" ht="14.25" x14ac:dyDescent="0.2">
      <c r="A5" s="32">
        <v>4</v>
      </c>
      <c r="B5" s="33">
        <v>15</v>
      </c>
      <c r="C5" s="32">
        <v>2531</v>
      </c>
      <c r="D5" s="32">
        <v>38027.448952136801</v>
      </c>
      <c r="E5" s="32">
        <v>28560.2701435897</v>
      </c>
      <c r="F5" s="32">
        <v>9467.1788085470107</v>
      </c>
      <c r="G5" s="32">
        <v>28560.2701435897</v>
      </c>
      <c r="H5" s="32">
        <v>0.24895645302062899</v>
      </c>
    </row>
    <row r="6" spans="1:8" ht="14.25" x14ac:dyDescent="0.2">
      <c r="A6" s="32">
        <v>5</v>
      </c>
      <c r="B6" s="33">
        <v>16</v>
      </c>
      <c r="C6" s="32">
        <v>3040</v>
      </c>
      <c r="D6" s="32">
        <v>79484.542248717902</v>
      </c>
      <c r="E6" s="32">
        <v>61343.303125641003</v>
      </c>
      <c r="F6" s="32">
        <v>18141.239123076899</v>
      </c>
      <c r="G6" s="32">
        <v>61343.303125641003</v>
      </c>
      <c r="H6" s="32">
        <v>0.228236064646513</v>
      </c>
    </row>
    <row r="7" spans="1:8" ht="14.25" x14ac:dyDescent="0.2">
      <c r="A7" s="32">
        <v>6</v>
      </c>
      <c r="B7" s="33">
        <v>17</v>
      </c>
      <c r="C7" s="32">
        <v>12739</v>
      </c>
      <c r="D7" s="32">
        <v>183583.517634188</v>
      </c>
      <c r="E7" s="32">
        <v>126342.998926496</v>
      </c>
      <c r="F7" s="32">
        <v>57240.518707692303</v>
      </c>
      <c r="G7" s="32">
        <v>126342.998926496</v>
      </c>
      <c r="H7" s="32">
        <v>0.31179552198008798</v>
      </c>
    </row>
    <row r="8" spans="1:8" ht="14.25" x14ac:dyDescent="0.2">
      <c r="A8" s="32">
        <v>7</v>
      </c>
      <c r="B8" s="33">
        <v>18</v>
      </c>
      <c r="C8" s="32">
        <v>39790</v>
      </c>
      <c r="D8" s="32">
        <v>84624.694062393202</v>
      </c>
      <c r="E8" s="32">
        <v>66563.6361897436</v>
      </c>
      <c r="F8" s="32">
        <v>18061.057872649599</v>
      </c>
      <c r="G8" s="32">
        <v>66563.6361897436</v>
      </c>
      <c r="H8" s="32">
        <v>0.213425384549494</v>
      </c>
    </row>
    <row r="9" spans="1:8" ht="14.25" x14ac:dyDescent="0.2">
      <c r="A9" s="32">
        <v>8</v>
      </c>
      <c r="B9" s="33">
        <v>19</v>
      </c>
      <c r="C9" s="32">
        <v>14754</v>
      </c>
      <c r="D9" s="32">
        <v>48301.090933333297</v>
      </c>
      <c r="E9" s="32">
        <v>37738.732057264999</v>
      </c>
      <c r="F9" s="32">
        <v>10562.3588760684</v>
      </c>
      <c r="G9" s="32">
        <v>37738.732057264999</v>
      </c>
      <c r="H9" s="32">
        <v>0.218677439204155</v>
      </c>
    </row>
    <row r="10" spans="1:8" ht="14.25" x14ac:dyDescent="0.2">
      <c r="A10" s="32">
        <v>9</v>
      </c>
      <c r="B10" s="33">
        <v>21</v>
      </c>
      <c r="C10" s="32">
        <v>171076</v>
      </c>
      <c r="D10" s="32">
        <v>717053.501010256</v>
      </c>
      <c r="E10" s="32">
        <v>690340.74582564097</v>
      </c>
      <c r="F10" s="32">
        <v>26712.755184615398</v>
      </c>
      <c r="G10" s="32">
        <v>690340.74582564097</v>
      </c>
      <c r="H10" s="35">
        <v>3.7253503604654001E-2</v>
      </c>
    </row>
    <row r="11" spans="1:8" ht="14.25" x14ac:dyDescent="0.2">
      <c r="A11" s="32">
        <v>10</v>
      </c>
      <c r="B11" s="33">
        <v>22</v>
      </c>
      <c r="C11" s="32">
        <v>43110.326000000001</v>
      </c>
      <c r="D11" s="32">
        <v>722338.28379401704</v>
      </c>
      <c r="E11" s="32">
        <v>614767.77077265002</v>
      </c>
      <c r="F11" s="32">
        <v>107570.51302136799</v>
      </c>
      <c r="G11" s="32">
        <v>614767.77077265002</v>
      </c>
      <c r="H11" s="32">
        <v>0.148919855744545</v>
      </c>
    </row>
    <row r="12" spans="1:8" ht="14.25" x14ac:dyDescent="0.2">
      <c r="A12" s="32">
        <v>11</v>
      </c>
      <c r="B12" s="33">
        <v>23</v>
      </c>
      <c r="C12" s="32">
        <v>119566.18</v>
      </c>
      <c r="D12" s="32">
        <v>1113729.03726068</v>
      </c>
      <c r="E12" s="32">
        <v>939026.262206838</v>
      </c>
      <c r="F12" s="32">
        <v>174702.77505384601</v>
      </c>
      <c r="G12" s="32">
        <v>939026.262206838</v>
      </c>
      <c r="H12" s="32">
        <v>0.156862907591548</v>
      </c>
    </row>
    <row r="13" spans="1:8" ht="14.25" x14ac:dyDescent="0.2">
      <c r="A13" s="32">
        <v>12</v>
      </c>
      <c r="B13" s="33">
        <v>24</v>
      </c>
      <c r="C13" s="32">
        <v>22665</v>
      </c>
      <c r="D13" s="32">
        <v>529276.99847863195</v>
      </c>
      <c r="E13" s="32">
        <v>506467.35339059797</v>
      </c>
      <c r="F13" s="32">
        <v>22809.645088034202</v>
      </c>
      <c r="G13" s="32">
        <v>506467.35339059797</v>
      </c>
      <c r="H13" s="32">
        <v>4.3095855579590302E-2</v>
      </c>
    </row>
    <row r="14" spans="1:8" ht="14.25" x14ac:dyDescent="0.2">
      <c r="A14" s="32">
        <v>13</v>
      </c>
      <c r="B14" s="33">
        <v>25</v>
      </c>
      <c r="C14" s="32">
        <v>73213</v>
      </c>
      <c r="D14" s="32">
        <v>870233.80729999999</v>
      </c>
      <c r="E14" s="32">
        <v>796904.77769999998</v>
      </c>
      <c r="F14" s="32">
        <v>73329.029599999994</v>
      </c>
      <c r="G14" s="32">
        <v>796904.77769999998</v>
      </c>
      <c r="H14" s="32">
        <v>8.4263595581872103E-2</v>
      </c>
    </row>
    <row r="15" spans="1:8" ht="14.25" x14ac:dyDescent="0.2">
      <c r="A15" s="32">
        <v>14</v>
      </c>
      <c r="B15" s="33">
        <v>26</v>
      </c>
      <c r="C15" s="32">
        <v>47397</v>
      </c>
      <c r="D15" s="32">
        <v>279934.74950892502</v>
      </c>
      <c r="E15" s="32">
        <v>240756.44150669401</v>
      </c>
      <c r="F15" s="32">
        <v>39178.308002231301</v>
      </c>
      <c r="G15" s="32">
        <v>240756.44150669401</v>
      </c>
      <c r="H15" s="32">
        <v>0.13995514337166001</v>
      </c>
    </row>
    <row r="16" spans="1:8" ht="14.25" x14ac:dyDescent="0.2">
      <c r="A16" s="32">
        <v>15</v>
      </c>
      <c r="B16" s="33">
        <v>27</v>
      </c>
      <c r="C16" s="32">
        <v>138023.55900000001</v>
      </c>
      <c r="D16" s="32">
        <v>1019166.1845</v>
      </c>
      <c r="E16" s="32">
        <v>890616.02910000004</v>
      </c>
      <c r="F16" s="32">
        <v>128550.1554</v>
      </c>
      <c r="G16" s="32">
        <v>890616.02910000004</v>
      </c>
      <c r="H16" s="32">
        <v>0.12613267331182701</v>
      </c>
    </row>
    <row r="17" spans="1:8" ht="14.25" x14ac:dyDescent="0.2">
      <c r="A17" s="32">
        <v>16</v>
      </c>
      <c r="B17" s="33">
        <v>29</v>
      </c>
      <c r="C17" s="32">
        <v>157281</v>
      </c>
      <c r="D17" s="32">
        <v>2113014.16832479</v>
      </c>
      <c r="E17" s="32">
        <v>1888734.69325897</v>
      </c>
      <c r="F17" s="32">
        <v>224279.475065812</v>
      </c>
      <c r="G17" s="32">
        <v>1888734.69325897</v>
      </c>
      <c r="H17" s="32">
        <v>0.106141964605766</v>
      </c>
    </row>
    <row r="18" spans="1:8" ht="14.25" x14ac:dyDescent="0.2">
      <c r="A18" s="32">
        <v>17</v>
      </c>
      <c r="B18" s="33">
        <v>31</v>
      </c>
      <c r="C18" s="32">
        <v>20346.995999999999</v>
      </c>
      <c r="D18" s="32">
        <v>190229.49823194201</v>
      </c>
      <c r="E18" s="32">
        <v>155766.191734308</v>
      </c>
      <c r="F18" s="32">
        <v>34463.306497633697</v>
      </c>
      <c r="G18" s="32">
        <v>155766.191734308</v>
      </c>
      <c r="H18" s="32">
        <v>0.181166994698233</v>
      </c>
    </row>
    <row r="19" spans="1:8" ht="14.25" x14ac:dyDescent="0.2">
      <c r="A19" s="32">
        <v>18</v>
      </c>
      <c r="B19" s="33">
        <v>32</v>
      </c>
      <c r="C19" s="32">
        <v>15316.681</v>
      </c>
      <c r="D19" s="32">
        <v>213647.98115657701</v>
      </c>
      <c r="E19" s="32">
        <v>196115.827455961</v>
      </c>
      <c r="F19" s="32">
        <v>17532.153700616102</v>
      </c>
      <c r="G19" s="32">
        <v>196115.827455961</v>
      </c>
      <c r="H19" s="32">
        <v>8.2060937836652401E-2</v>
      </c>
    </row>
    <row r="20" spans="1:8" ht="14.25" x14ac:dyDescent="0.2">
      <c r="A20" s="32">
        <v>19</v>
      </c>
      <c r="B20" s="33">
        <v>33</v>
      </c>
      <c r="C20" s="32">
        <v>31944.644</v>
      </c>
      <c r="D20" s="32">
        <v>447980.48480062</v>
      </c>
      <c r="E20" s="32">
        <v>356386.13208900299</v>
      </c>
      <c r="F20" s="32">
        <v>91594.352711617204</v>
      </c>
      <c r="G20" s="32">
        <v>356386.13208900299</v>
      </c>
      <c r="H20" s="32">
        <v>0.204460586608773</v>
      </c>
    </row>
    <row r="21" spans="1:8" ht="14.25" x14ac:dyDescent="0.2">
      <c r="A21" s="32">
        <v>20</v>
      </c>
      <c r="B21" s="33">
        <v>34</v>
      </c>
      <c r="C21" s="32">
        <v>56685.489000000001</v>
      </c>
      <c r="D21" s="32">
        <v>238710.712766818</v>
      </c>
      <c r="E21" s="32">
        <v>167218.82211111599</v>
      </c>
      <c r="F21" s="32">
        <v>71491.890655701995</v>
      </c>
      <c r="G21" s="32">
        <v>167218.82211111599</v>
      </c>
      <c r="H21" s="32">
        <v>0.29949175647402998</v>
      </c>
    </row>
    <row r="22" spans="1:8" ht="14.25" x14ac:dyDescent="0.2">
      <c r="A22" s="32">
        <v>21</v>
      </c>
      <c r="B22" s="33">
        <v>35</v>
      </c>
      <c r="C22" s="32">
        <v>28741.339</v>
      </c>
      <c r="D22" s="32">
        <v>854002.25861769903</v>
      </c>
      <c r="E22" s="32">
        <v>809563.90810531005</v>
      </c>
      <c r="F22" s="32">
        <v>44438.350512389399</v>
      </c>
      <c r="G22" s="32">
        <v>809563.90810531005</v>
      </c>
      <c r="H22" s="32">
        <v>5.2035401620972199E-2</v>
      </c>
    </row>
    <row r="23" spans="1:8" ht="14.25" x14ac:dyDescent="0.2">
      <c r="A23" s="32">
        <v>22</v>
      </c>
      <c r="B23" s="33">
        <v>36</v>
      </c>
      <c r="C23" s="32">
        <v>170392.32000000001</v>
      </c>
      <c r="D23" s="32">
        <v>644959.80203716794</v>
      </c>
      <c r="E23" s="32">
        <v>544539.81496740901</v>
      </c>
      <c r="F23" s="32">
        <v>100419.98706975899</v>
      </c>
      <c r="G23" s="32">
        <v>544539.81496740901</v>
      </c>
      <c r="H23" s="32">
        <v>0.155699606010441</v>
      </c>
    </row>
    <row r="24" spans="1:8" ht="14.25" x14ac:dyDescent="0.2">
      <c r="A24" s="32">
        <v>23</v>
      </c>
      <c r="B24" s="33">
        <v>37</v>
      </c>
      <c r="C24" s="32">
        <v>127950.08199999999</v>
      </c>
      <c r="D24" s="32">
        <v>896013.53162566398</v>
      </c>
      <c r="E24" s="32">
        <v>771414.89863691095</v>
      </c>
      <c r="F24" s="32">
        <v>124598.632988753</v>
      </c>
      <c r="G24" s="32">
        <v>771414.89863691095</v>
      </c>
      <c r="H24" s="32">
        <v>0.13905887421442201</v>
      </c>
    </row>
    <row r="25" spans="1:8" ht="14.25" x14ac:dyDescent="0.2">
      <c r="A25" s="32">
        <v>24</v>
      </c>
      <c r="B25" s="33">
        <v>38</v>
      </c>
      <c r="C25" s="32">
        <v>159946.264</v>
      </c>
      <c r="D25" s="32">
        <v>809027.50009911496</v>
      </c>
      <c r="E25" s="32">
        <v>776202.71650442504</v>
      </c>
      <c r="F25" s="32">
        <v>32824.7835946903</v>
      </c>
      <c r="G25" s="32">
        <v>776202.71650442504</v>
      </c>
      <c r="H25" s="32">
        <v>4.0573136995551901E-2</v>
      </c>
    </row>
    <row r="26" spans="1:8" ht="14.25" x14ac:dyDescent="0.2">
      <c r="A26" s="32">
        <v>25</v>
      </c>
      <c r="B26" s="33">
        <v>39</v>
      </c>
      <c r="C26" s="32">
        <v>55622.184000000001</v>
      </c>
      <c r="D26" s="32">
        <v>84820.481420785101</v>
      </c>
      <c r="E26" s="32">
        <v>62123.651396310699</v>
      </c>
      <c r="F26" s="32">
        <v>22696.830024474399</v>
      </c>
      <c r="G26" s="32">
        <v>62123.651396310699</v>
      </c>
      <c r="H26" s="32">
        <v>0.267586668270342</v>
      </c>
    </row>
    <row r="27" spans="1:8" ht="14.25" x14ac:dyDescent="0.2">
      <c r="A27" s="32">
        <v>26</v>
      </c>
      <c r="B27" s="33">
        <v>42</v>
      </c>
      <c r="C27" s="32">
        <v>7078.2650000000003</v>
      </c>
      <c r="D27" s="32">
        <v>131926.55369999999</v>
      </c>
      <c r="E27" s="32">
        <v>113923.21309999999</v>
      </c>
      <c r="F27" s="32">
        <v>18003.3406</v>
      </c>
      <c r="G27" s="32">
        <v>113923.21309999999</v>
      </c>
      <c r="H27" s="32">
        <v>0.136464874546329</v>
      </c>
    </row>
    <row r="28" spans="1:8" ht="14.25" x14ac:dyDescent="0.2">
      <c r="A28" s="32">
        <v>27</v>
      </c>
      <c r="B28" s="33">
        <v>75</v>
      </c>
      <c r="C28" s="32">
        <v>234</v>
      </c>
      <c r="D28" s="32">
        <v>127371.79487179501</v>
      </c>
      <c r="E28" s="32">
        <v>116995.773504274</v>
      </c>
      <c r="F28" s="32">
        <v>10376.0213675214</v>
      </c>
      <c r="G28" s="32">
        <v>116995.773504274</v>
      </c>
      <c r="H28" s="32">
        <v>8.1462472739473199E-2</v>
      </c>
    </row>
    <row r="29" spans="1:8" ht="14.25" x14ac:dyDescent="0.2">
      <c r="A29" s="32">
        <v>28</v>
      </c>
      <c r="B29" s="33">
        <v>76</v>
      </c>
      <c r="C29" s="32">
        <v>1555</v>
      </c>
      <c r="D29" s="32">
        <v>231961.388150427</v>
      </c>
      <c r="E29" s="32">
        <v>216261.90751453</v>
      </c>
      <c r="F29" s="32">
        <v>15699.4806358974</v>
      </c>
      <c r="G29" s="32">
        <v>216261.90751453</v>
      </c>
      <c r="H29" s="32">
        <v>6.7681439402821203E-2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22641.329702745599</v>
      </c>
      <c r="E30" s="32">
        <v>20276.792920354001</v>
      </c>
      <c r="F30" s="32">
        <v>2364.5367823916499</v>
      </c>
      <c r="G30" s="32">
        <v>20276.792920354001</v>
      </c>
      <c r="H30" s="32">
        <v>0.104434536903763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30</v>
      </c>
      <c r="D32" s="37">
        <v>38183.769999999997</v>
      </c>
      <c r="E32" s="37">
        <v>35981.25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49</v>
      </c>
      <c r="D33" s="37">
        <v>129203.45</v>
      </c>
      <c r="E33" s="37">
        <v>142210.34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5</v>
      </c>
      <c r="D34" s="37">
        <v>9867.5400000000009</v>
      </c>
      <c r="E34" s="37">
        <v>9094.8799999999992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38</v>
      </c>
      <c r="D35" s="37">
        <v>52506.9</v>
      </c>
      <c r="E35" s="37">
        <v>61782.12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38</v>
      </c>
      <c r="D36" s="37">
        <v>46011.98</v>
      </c>
      <c r="E36" s="37">
        <v>49285.49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34</v>
      </c>
      <c r="D37" s="37">
        <v>37024.81</v>
      </c>
      <c r="E37" s="37">
        <v>31942.63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2015-09-18T05:07:10Z</dcterms:modified>
</cp:coreProperties>
</file>