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<sst xmlns="http://schemas.openxmlformats.org/spreadsheetml/2006/main" count="117" uniqueCount="75">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</sst>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K28" sqref="K28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2" t="s">
        <v>4</v>
      </c>
      <c r="D2" s="42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25068722.559399996</v>
      </c>
      <c r="F3" s="25">
        <f>RA!I7</f>
        <v>516755.49979999999</v>
      </c>
      <c r="G3" s="16">
        <f>SUM(G4:G40)</f>
        <v>24551967.059599999</v>
      </c>
      <c r="H3" s="27">
        <f>RA!J7</f>
        <v>2.0613555340745999</v>
      </c>
      <c r="I3" s="20">
        <f>SUM(I4:I40)</f>
        <v>25068728.075344551</v>
      </c>
      <c r="J3" s="21">
        <f>SUM(J4:J40)</f>
        <v>24551966.613362268</v>
      </c>
      <c r="K3" s="22">
        <f>E3-I3</f>
        <v>-5.5159445554018021</v>
      </c>
      <c r="L3" s="22">
        <f>G3-J3</f>
        <v>0.44623773172497749</v>
      </c>
    </row>
    <row r="4" spans="1:13" x14ac:dyDescent="0.15">
      <c r="A4" s="44">
        <f>RA!A8</f>
        <v>42265</v>
      </c>
      <c r="B4" s="12">
        <v>12</v>
      </c>
      <c r="C4" s="41" t="s">
        <v>6</v>
      </c>
      <c r="D4" s="41"/>
      <c r="E4" s="15">
        <f>VLOOKUP(C4,RA!B8:D36,3,0)</f>
        <v>471037.36609999998</v>
      </c>
      <c r="F4" s="25">
        <f>VLOOKUP(C4,RA!B8:I39,8,0)</f>
        <v>134833.7009</v>
      </c>
      <c r="G4" s="16">
        <f t="shared" ref="G4:G40" si="0">E4-F4</f>
        <v>336203.66519999999</v>
      </c>
      <c r="H4" s="27">
        <f>RA!J8</f>
        <v>28.624841807427899</v>
      </c>
      <c r="I4" s="20">
        <f>VLOOKUP(B4,RMS!B:D,3,FALSE)</f>
        <v>471038.05150170898</v>
      </c>
      <c r="J4" s="21">
        <f>VLOOKUP(B4,RMS!B:E,4,FALSE)</f>
        <v>336203.67742393201</v>
      </c>
      <c r="K4" s="22">
        <f t="shared" ref="K4:K40" si="1">E4-I4</f>
        <v>-0.68540170899359509</v>
      </c>
      <c r="L4" s="22">
        <f t="shared" ref="L4:L40" si="2">G4-J4</f>
        <v>-1.2223932018969208E-2</v>
      </c>
    </row>
    <row r="5" spans="1:13" x14ac:dyDescent="0.15">
      <c r="A5" s="44"/>
      <c r="B5" s="12">
        <v>13</v>
      </c>
      <c r="C5" s="41" t="s">
        <v>7</v>
      </c>
      <c r="D5" s="41"/>
      <c r="E5" s="15">
        <f>VLOOKUP(C5,RA!B8:D37,3,0)</f>
        <v>76455.291400000002</v>
      </c>
      <c r="F5" s="25">
        <f>VLOOKUP(C5,RA!B9:I40,8,0)</f>
        <v>17860.771199999999</v>
      </c>
      <c r="G5" s="16">
        <f t="shared" si="0"/>
        <v>58594.520199999999</v>
      </c>
      <c r="H5" s="27">
        <f>RA!J9</f>
        <v>23.3610661511389</v>
      </c>
      <c r="I5" s="20">
        <f>VLOOKUP(B5,RMS!B:D,3,FALSE)</f>
        <v>76455.340801588405</v>
      </c>
      <c r="J5" s="21">
        <f>VLOOKUP(B5,RMS!B:E,4,FALSE)</f>
        <v>58594.530928515203</v>
      </c>
      <c r="K5" s="22">
        <f t="shared" si="1"/>
        <v>-4.940158840327058E-2</v>
      </c>
      <c r="L5" s="22">
        <f t="shared" si="2"/>
        <v>-1.0728515204391442E-2</v>
      </c>
      <c r="M5" s="34"/>
    </row>
    <row r="6" spans="1:13" x14ac:dyDescent="0.15">
      <c r="A6" s="44"/>
      <c r="B6" s="12">
        <v>14</v>
      </c>
      <c r="C6" s="41" t="s">
        <v>8</v>
      </c>
      <c r="D6" s="41"/>
      <c r="E6" s="15">
        <f>VLOOKUP(C6,RA!B10:D38,3,0)</f>
        <v>99172.541500000007</v>
      </c>
      <c r="F6" s="25">
        <f>VLOOKUP(C6,RA!B10:I41,8,0)</f>
        <v>28111.405599999998</v>
      </c>
      <c r="G6" s="16">
        <f t="shared" si="0"/>
        <v>71061.135900000008</v>
      </c>
      <c r="H6" s="27">
        <f>RA!J10</f>
        <v>28.3459566275207</v>
      </c>
      <c r="I6" s="20">
        <f>VLOOKUP(B6,RMS!B:D,3,FALSE)</f>
        <v>99174.440836752095</v>
      </c>
      <c r="J6" s="21">
        <f>VLOOKUP(B6,RMS!B:E,4,FALSE)</f>
        <v>71061.136064957303</v>
      </c>
      <c r="K6" s="22">
        <f>E6-I6</f>
        <v>-1.8993367520888569</v>
      </c>
      <c r="L6" s="22">
        <f t="shared" si="2"/>
        <v>-1.6495729505550116E-4</v>
      </c>
      <c r="M6" s="34"/>
    </row>
    <row r="7" spans="1:13" x14ac:dyDescent="0.15">
      <c r="A7" s="44"/>
      <c r="B7" s="12">
        <v>15</v>
      </c>
      <c r="C7" s="41" t="s">
        <v>9</v>
      </c>
      <c r="D7" s="41"/>
      <c r="E7" s="15">
        <f>VLOOKUP(C7,RA!B10:D39,3,0)</f>
        <v>37069.670100000003</v>
      </c>
      <c r="F7" s="25">
        <f>VLOOKUP(C7,RA!B11:I42,8,0)</f>
        <v>9041.6275000000005</v>
      </c>
      <c r="G7" s="16">
        <f t="shared" si="0"/>
        <v>28028.042600000001</v>
      </c>
      <c r="H7" s="27">
        <f>RA!J11</f>
        <v>24.3909036028891</v>
      </c>
      <c r="I7" s="20">
        <f>VLOOKUP(B7,RMS!B:D,3,FALSE)</f>
        <v>37069.6947461538</v>
      </c>
      <c r="J7" s="21">
        <f>VLOOKUP(B7,RMS!B:E,4,FALSE)</f>
        <v>28028.042654700901</v>
      </c>
      <c r="K7" s="22">
        <f t="shared" si="1"/>
        <v>-2.4646153797220904E-2</v>
      </c>
      <c r="L7" s="22">
        <f t="shared" si="2"/>
        <v>-5.4700900363968685E-5</v>
      </c>
      <c r="M7" s="34"/>
    </row>
    <row r="8" spans="1:13" x14ac:dyDescent="0.15">
      <c r="A8" s="44"/>
      <c r="B8" s="12">
        <v>16</v>
      </c>
      <c r="C8" s="41" t="s">
        <v>10</v>
      </c>
      <c r="D8" s="41"/>
      <c r="E8" s="15">
        <f>VLOOKUP(C8,RA!B12:D39,3,0)</f>
        <v>100585.49950000001</v>
      </c>
      <c r="F8" s="25">
        <f>VLOOKUP(C8,RA!B12:I43,8,0)</f>
        <v>22893.413</v>
      </c>
      <c r="G8" s="16">
        <f t="shared" si="0"/>
        <v>77692.086500000005</v>
      </c>
      <c r="H8" s="27">
        <f>RA!J12</f>
        <v>22.760152421373601</v>
      </c>
      <c r="I8" s="20">
        <f>VLOOKUP(B8,RMS!B:D,3,FALSE)</f>
        <v>100585.506344444</v>
      </c>
      <c r="J8" s="21">
        <f>VLOOKUP(B8,RMS!B:E,4,FALSE)</f>
        <v>77692.088706837603</v>
      </c>
      <c r="K8" s="22">
        <f t="shared" si="1"/>
        <v>-6.8444439966697246E-3</v>
      </c>
      <c r="L8" s="22">
        <f t="shared" si="2"/>
        <v>-2.2068375983508304E-3</v>
      </c>
      <c r="M8" s="34"/>
    </row>
    <row r="9" spans="1:13" x14ac:dyDescent="0.15">
      <c r="A9" s="44"/>
      <c r="B9" s="12">
        <v>17</v>
      </c>
      <c r="C9" s="41" t="s">
        <v>11</v>
      </c>
      <c r="D9" s="41"/>
      <c r="E9" s="15">
        <f>VLOOKUP(C9,RA!B12:D40,3,0)</f>
        <v>177555.99</v>
      </c>
      <c r="F9" s="25">
        <f>VLOOKUP(C9,RA!B13:I44,8,0)</f>
        <v>55506.844299999997</v>
      </c>
      <c r="G9" s="16">
        <f t="shared" si="0"/>
        <v>122049.14569999999</v>
      </c>
      <c r="H9" s="27">
        <f>RA!J13</f>
        <v>31.261600523868601</v>
      </c>
      <c r="I9" s="20">
        <f>VLOOKUP(B9,RMS!B:D,3,FALSE)</f>
        <v>177556.17620170899</v>
      </c>
      <c r="J9" s="21">
        <f>VLOOKUP(B9,RMS!B:E,4,FALSE)</f>
        <v>122049.143501709</v>
      </c>
      <c r="K9" s="22">
        <f t="shared" si="1"/>
        <v>-0.18620170900248922</v>
      </c>
      <c r="L9" s="22">
        <f t="shared" si="2"/>
        <v>2.1982909966027364E-3</v>
      </c>
      <c r="M9" s="34"/>
    </row>
    <row r="10" spans="1:13" x14ac:dyDescent="0.15">
      <c r="A10" s="44"/>
      <c r="B10" s="12">
        <v>18</v>
      </c>
      <c r="C10" s="41" t="s">
        <v>12</v>
      </c>
      <c r="D10" s="41"/>
      <c r="E10" s="15">
        <f>VLOOKUP(C10,RA!B14:D41,3,0)</f>
        <v>133768.29399999999</v>
      </c>
      <c r="F10" s="25">
        <f>VLOOKUP(C10,RA!B14:I45,8,0)</f>
        <v>28290.0988</v>
      </c>
      <c r="G10" s="16">
        <f t="shared" si="0"/>
        <v>105478.19519999999</v>
      </c>
      <c r="H10" s="27">
        <f>RA!J14</f>
        <v>21.1485830865123</v>
      </c>
      <c r="I10" s="20">
        <f>VLOOKUP(B10,RMS!B:D,3,FALSE)</f>
        <v>133768.28791709401</v>
      </c>
      <c r="J10" s="21">
        <f>VLOOKUP(B10,RMS!B:E,4,FALSE)</f>
        <v>105478.19649572601</v>
      </c>
      <c r="K10" s="22">
        <f t="shared" si="1"/>
        <v>6.0829059802927077E-3</v>
      </c>
      <c r="L10" s="22">
        <f t="shared" si="2"/>
        <v>-1.2957260187249631E-3</v>
      </c>
      <c r="M10" s="34"/>
    </row>
    <row r="11" spans="1:13" x14ac:dyDescent="0.15">
      <c r="A11" s="44"/>
      <c r="B11" s="12">
        <v>19</v>
      </c>
      <c r="C11" s="41" t="s">
        <v>13</v>
      </c>
      <c r="D11" s="41"/>
      <c r="E11" s="15">
        <f>VLOOKUP(C11,RA!B14:D42,3,0)</f>
        <v>55404.323499999999</v>
      </c>
      <c r="F11" s="25">
        <f>VLOOKUP(C11,RA!B15:I46,8,0)</f>
        <v>10700.127500000001</v>
      </c>
      <c r="G11" s="16">
        <f t="shared" si="0"/>
        <v>44704.195999999996</v>
      </c>
      <c r="H11" s="27">
        <f>RA!J15</f>
        <v>19.3128023664074</v>
      </c>
      <c r="I11" s="20">
        <f>VLOOKUP(B11,RMS!B:D,3,FALSE)</f>
        <v>55404.341328205097</v>
      </c>
      <c r="J11" s="21">
        <f>VLOOKUP(B11,RMS!B:E,4,FALSE)</f>
        <v>44704.195547863201</v>
      </c>
      <c r="K11" s="22">
        <f t="shared" si="1"/>
        <v>-1.7828205098339822E-2</v>
      </c>
      <c r="L11" s="22">
        <f t="shared" si="2"/>
        <v>4.5213679550215602E-4</v>
      </c>
      <c r="M11" s="34"/>
    </row>
    <row r="12" spans="1:13" x14ac:dyDescent="0.15">
      <c r="A12" s="44"/>
      <c r="B12" s="12">
        <v>21</v>
      </c>
      <c r="C12" s="41" t="s">
        <v>14</v>
      </c>
      <c r="D12" s="41"/>
      <c r="E12" s="15">
        <f>VLOOKUP(C12,RA!B16:D43,3,0)</f>
        <v>779979.24670000002</v>
      </c>
      <c r="F12" s="25">
        <f>VLOOKUP(C12,RA!B16:I47,8,0)</f>
        <v>30856.369500000001</v>
      </c>
      <c r="G12" s="16">
        <f t="shared" si="0"/>
        <v>749122.87719999999</v>
      </c>
      <c r="H12" s="27">
        <f>RA!J16</f>
        <v>3.9560500655049</v>
      </c>
      <c r="I12" s="20">
        <f>VLOOKUP(B12,RMS!B:D,3,FALSE)</f>
        <v>779978.80555470102</v>
      </c>
      <c r="J12" s="21">
        <f>VLOOKUP(B12,RMS!B:E,4,FALSE)</f>
        <v>749122.87697521399</v>
      </c>
      <c r="K12" s="22">
        <f t="shared" si="1"/>
        <v>0.44114529900252819</v>
      </c>
      <c r="L12" s="22">
        <f t="shared" si="2"/>
        <v>2.2478599566966295E-4</v>
      </c>
      <c r="M12" s="34"/>
    </row>
    <row r="13" spans="1:13" x14ac:dyDescent="0.15">
      <c r="A13" s="44"/>
      <c r="B13" s="12">
        <v>22</v>
      </c>
      <c r="C13" s="41" t="s">
        <v>15</v>
      </c>
      <c r="D13" s="41"/>
      <c r="E13" s="15">
        <f>VLOOKUP(C13,RA!B16:D44,3,0)</f>
        <v>878338.94680000003</v>
      </c>
      <c r="F13" s="25">
        <f>VLOOKUP(C13,RA!B17:I48,8,0)</f>
        <v>116949.5313</v>
      </c>
      <c r="G13" s="16">
        <f t="shared" si="0"/>
        <v>761389.4155</v>
      </c>
      <c r="H13" s="27">
        <f>RA!J17</f>
        <v>13.314852054104501</v>
      </c>
      <c r="I13" s="20">
        <f>VLOOKUP(B13,RMS!B:D,3,FALSE)</f>
        <v>878338.84796923096</v>
      </c>
      <c r="J13" s="21">
        <f>VLOOKUP(B13,RMS!B:E,4,FALSE)</f>
        <v>761389.42546495702</v>
      </c>
      <c r="K13" s="22">
        <f t="shared" si="1"/>
        <v>9.8830769071355462E-2</v>
      </c>
      <c r="L13" s="22">
        <f t="shared" si="2"/>
        <v>-9.9649570183828473E-3</v>
      </c>
      <c r="M13" s="34"/>
    </row>
    <row r="14" spans="1:13" x14ac:dyDescent="0.15">
      <c r="A14" s="44"/>
      <c r="B14" s="12">
        <v>23</v>
      </c>
      <c r="C14" s="41" t="s">
        <v>16</v>
      </c>
      <c r="D14" s="41"/>
      <c r="E14" s="15">
        <f>VLOOKUP(C14,RA!B18:D45,3,0)</f>
        <v>1293255.8291</v>
      </c>
      <c r="F14" s="25">
        <f>VLOOKUP(C14,RA!B18:I49,8,0)</f>
        <v>174280.01240000001</v>
      </c>
      <c r="G14" s="16">
        <f t="shared" si="0"/>
        <v>1118975.8166999999</v>
      </c>
      <c r="H14" s="27">
        <f>RA!J18</f>
        <v>13.476066256843</v>
      </c>
      <c r="I14" s="20">
        <f>VLOOKUP(B14,RMS!B:D,3,FALSE)</f>
        <v>1293255.7226350401</v>
      </c>
      <c r="J14" s="21">
        <f>VLOOKUP(B14,RMS!B:E,4,FALSE)</f>
        <v>1118975.81832906</v>
      </c>
      <c r="K14" s="22">
        <f t="shared" si="1"/>
        <v>0.10646495991386473</v>
      </c>
      <c r="L14" s="22">
        <f t="shared" si="2"/>
        <v>-1.6290601342916489E-3</v>
      </c>
      <c r="M14" s="34"/>
    </row>
    <row r="15" spans="1:13" x14ac:dyDescent="0.15">
      <c r="A15" s="44"/>
      <c r="B15" s="12">
        <v>24</v>
      </c>
      <c r="C15" s="41" t="s">
        <v>17</v>
      </c>
      <c r="D15" s="41"/>
      <c r="E15" s="15">
        <f>VLOOKUP(C15,RA!B18:D46,3,0)</f>
        <v>442581.42239999998</v>
      </c>
      <c r="F15" s="25">
        <f>VLOOKUP(C15,RA!B19:I50,8,0)</f>
        <v>31032.6037</v>
      </c>
      <c r="G15" s="16">
        <f t="shared" si="0"/>
        <v>411548.8187</v>
      </c>
      <c r="H15" s="27">
        <f>RA!J19</f>
        <v>7.0117275894045701</v>
      </c>
      <c r="I15" s="20">
        <f>VLOOKUP(B15,RMS!B:D,3,FALSE)</f>
        <v>442581.43256239302</v>
      </c>
      <c r="J15" s="21">
        <f>VLOOKUP(B15,RMS!B:E,4,FALSE)</f>
        <v>411548.81806666701</v>
      </c>
      <c r="K15" s="22">
        <f t="shared" si="1"/>
        <v>-1.016239303862676E-2</v>
      </c>
      <c r="L15" s="22">
        <f t="shared" si="2"/>
        <v>6.3333299476653337E-4</v>
      </c>
      <c r="M15" s="34"/>
    </row>
    <row r="16" spans="1:13" x14ac:dyDescent="0.15">
      <c r="A16" s="44"/>
      <c r="B16" s="12">
        <v>25</v>
      </c>
      <c r="C16" s="41" t="s">
        <v>18</v>
      </c>
      <c r="D16" s="41"/>
      <c r="E16" s="15">
        <f>VLOOKUP(C16,RA!B20:D47,3,0)</f>
        <v>952910.84609999997</v>
      </c>
      <c r="F16" s="25">
        <f>VLOOKUP(C16,RA!B20:I51,8,0)</f>
        <v>68000.910399999993</v>
      </c>
      <c r="G16" s="16">
        <f t="shared" si="0"/>
        <v>884909.93570000003</v>
      </c>
      <c r="H16" s="27">
        <f>RA!J20</f>
        <v>7.1361251347184096</v>
      </c>
      <c r="I16" s="20">
        <f>VLOOKUP(B16,RMS!B:D,3,FALSE)</f>
        <v>952911.00360000005</v>
      </c>
      <c r="J16" s="21">
        <f>VLOOKUP(B16,RMS!B:E,4,FALSE)</f>
        <v>884909.93570000003</v>
      </c>
      <c r="K16" s="22">
        <f t="shared" si="1"/>
        <v>-0.15750000008847564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1" t="s">
        <v>19</v>
      </c>
      <c r="D17" s="41"/>
      <c r="E17" s="15">
        <f>VLOOKUP(C17,RA!B20:D48,3,0)</f>
        <v>299791.35749999998</v>
      </c>
      <c r="F17" s="25">
        <f>VLOOKUP(C17,RA!B21:I52,8,0)</f>
        <v>40972.315900000001</v>
      </c>
      <c r="G17" s="16">
        <f t="shared" si="0"/>
        <v>258819.0416</v>
      </c>
      <c r="H17" s="27">
        <f>RA!J21</f>
        <v>13.666943650968999</v>
      </c>
      <c r="I17" s="20">
        <f>VLOOKUP(B17,RMS!B:D,3,FALSE)</f>
        <v>299791.13094344601</v>
      </c>
      <c r="J17" s="21">
        <f>VLOOKUP(B17,RMS!B:E,4,FALSE)</f>
        <v>258819.04143258501</v>
      </c>
      <c r="K17" s="22">
        <f t="shared" si="1"/>
        <v>0.22655655397102237</v>
      </c>
      <c r="L17" s="22">
        <f t="shared" si="2"/>
        <v>1.6741498257033527E-4</v>
      </c>
      <c r="M17" s="34"/>
    </row>
    <row r="18" spans="1:13" x14ac:dyDescent="0.15">
      <c r="A18" s="44"/>
      <c r="B18" s="12">
        <v>27</v>
      </c>
      <c r="C18" s="41" t="s">
        <v>20</v>
      </c>
      <c r="D18" s="41"/>
      <c r="E18" s="15">
        <f>VLOOKUP(C18,RA!B22:D49,3,0)</f>
        <v>1142951.9158999999</v>
      </c>
      <c r="F18" s="25">
        <f>VLOOKUP(C18,RA!B22:I53,8,0)</f>
        <v>115640.98579999999</v>
      </c>
      <c r="G18" s="16">
        <f t="shared" si="0"/>
        <v>1027310.9300999999</v>
      </c>
      <c r="H18" s="27">
        <f>RA!J22</f>
        <v>10.117747229019701</v>
      </c>
      <c r="I18" s="20">
        <f>VLOOKUP(B18,RMS!B:D,3,FALSE)</f>
        <v>1142952.9638</v>
      </c>
      <c r="J18" s="21">
        <f>VLOOKUP(B18,RMS!B:E,4,FALSE)</f>
        <v>1027310.9306</v>
      </c>
      <c r="K18" s="22">
        <f t="shared" si="1"/>
        <v>-1.0479000001214445</v>
      </c>
      <c r="L18" s="22">
        <f t="shared" si="2"/>
        <v>-5.0000008195638657E-4</v>
      </c>
      <c r="M18" s="34"/>
    </row>
    <row r="19" spans="1:13" x14ac:dyDescent="0.15">
      <c r="A19" s="44"/>
      <c r="B19" s="12">
        <v>29</v>
      </c>
      <c r="C19" s="41" t="s">
        <v>21</v>
      </c>
      <c r="D19" s="41"/>
      <c r="E19" s="15">
        <f>VLOOKUP(C19,RA!B22:D50,3,0)</f>
        <v>2227405.0007000002</v>
      </c>
      <c r="F19" s="25">
        <f>VLOOKUP(C19,RA!B23:I54,8,0)</f>
        <v>238448.96460000001</v>
      </c>
      <c r="G19" s="16">
        <f t="shared" si="0"/>
        <v>1988956.0361000001</v>
      </c>
      <c r="H19" s="27">
        <f>RA!J23</f>
        <v>10.705236116694699</v>
      </c>
      <c r="I19" s="20">
        <f>VLOOKUP(B19,RMS!B:D,3,FALSE)</f>
        <v>2227406.6702410299</v>
      </c>
      <c r="J19" s="21">
        <f>VLOOKUP(B19,RMS!B:E,4,FALSE)</f>
        <v>1988956.0638196601</v>
      </c>
      <c r="K19" s="22">
        <f t="shared" si="1"/>
        <v>-1.6695410297252238</v>
      </c>
      <c r="L19" s="22">
        <f t="shared" si="2"/>
        <v>-2.7719659963622689E-2</v>
      </c>
      <c r="M19" s="34"/>
    </row>
    <row r="20" spans="1:13" x14ac:dyDescent="0.15">
      <c r="A20" s="44"/>
      <c r="B20" s="12">
        <v>31</v>
      </c>
      <c r="C20" s="41" t="s">
        <v>22</v>
      </c>
      <c r="D20" s="41"/>
      <c r="E20" s="15">
        <f>VLOOKUP(C20,RA!B24:D51,3,0)</f>
        <v>236834.46729999999</v>
      </c>
      <c r="F20" s="25">
        <f>VLOOKUP(C20,RA!B24:I55,8,0)</f>
        <v>33327.188999999998</v>
      </c>
      <c r="G20" s="16">
        <f t="shared" si="0"/>
        <v>203507.27830000001</v>
      </c>
      <c r="H20" s="27">
        <f>RA!J24</f>
        <v>14.0719336082886</v>
      </c>
      <c r="I20" s="20">
        <f>VLOOKUP(B20,RMS!B:D,3,FALSE)</f>
        <v>236834.56065501101</v>
      </c>
      <c r="J20" s="21">
        <f>VLOOKUP(B20,RMS!B:E,4,FALSE)</f>
        <v>203507.265906407</v>
      </c>
      <c r="K20" s="22">
        <f t="shared" si="1"/>
        <v>-9.3355011020321399E-2</v>
      </c>
      <c r="L20" s="22">
        <f t="shared" si="2"/>
        <v>1.239359300234355E-2</v>
      </c>
      <c r="M20" s="34"/>
    </row>
    <row r="21" spans="1:13" x14ac:dyDescent="0.15">
      <c r="A21" s="44"/>
      <c r="B21" s="12">
        <v>32</v>
      </c>
      <c r="C21" s="41" t="s">
        <v>23</v>
      </c>
      <c r="D21" s="41"/>
      <c r="E21" s="15">
        <f>VLOOKUP(C21,RA!B24:D52,3,0)</f>
        <v>274104.89939999999</v>
      </c>
      <c r="F21" s="25">
        <f>VLOOKUP(C21,RA!B25:I56,8,0)</f>
        <v>19437.658299999999</v>
      </c>
      <c r="G21" s="16">
        <f t="shared" si="0"/>
        <v>254667.24109999998</v>
      </c>
      <c r="H21" s="27">
        <f>RA!J25</f>
        <v>7.0913210024877102</v>
      </c>
      <c r="I21" s="20">
        <f>VLOOKUP(B21,RMS!B:D,3,FALSE)</f>
        <v>274104.91479592299</v>
      </c>
      <c r="J21" s="21">
        <f>VLOOKUP(B21,RMS!B:E,4,FALSE)</f>
        <v>254667.24109137899</v>
      </c>
      <c r="K21" s="22">
        <f t="shared" si="1"/>
        <v>-1.5395922993775457E-2</v>
      </c>
      <c r="L21" s="22">
        <f t="shared" si="2"/>
        <v>8.620991138741374E-6</v>
      </c>
      <c r="M21" s="34"/>
    </row>
    <row r="22" spans="1:13" x14ac:dyDescent="0.15">
      <c r="A22" s="44"/>
      <c r="B22" s="12">
        <v>33</v>
      </c>
      <c r="C22" s="41" t="s">
        <v>24</v>
      </c>
      <c r="D22" s="41"/>
      <c r="E22" s="15">
        <f>VLOOKUP(C22,RA!B26:D53,3,0)</f>
        <v>518362.54639999999</v>
      </c>
      <c r="F22" s="25">
        <f>VLOOKUP(C22,RA!B26:I57,8,0)</f>
        <v>101736.9518</v>
      </c>
      <c r="G22" s="16">
        <f t="shared" si="0"/>
        <v>416625.59460000001</v>
      </c>
      <c r="H22" s="27">
        <f>RA!J26</f>
        <v>19.626601595072302</v>
      </c>
      <c r="I22" s="20">
        <f>VLOOKUP(B22,RMS!B:D,3,FALSE)</f>
        <v>518362.45450902398</v>
      </c>
      <c r="J22" s="21">
        <f>VLOOKUP(B22,RMS!B:E,4,FALSE)</f>
        <v>416625.58220493502</v>
      </c>
      <c r="K22" s="22">
        <f t="shared" si="1"/>
        <v>9.1890976007562131E-2</v>
      </c>
      <c r="L22" s="22">
        <f t="shared" si="2"/>
        <v>1.2395064986776561E-2</v>
      </c>
      <c r="M22" s="34"/>
    </row>
    <row r="23" spans="1:13" x14ac:dyDescent="0.15">
      <c r="A23" s="44"/>
      <c r="B23" s="12">
        <v>34</v>
      </c>
      <c r="C23" s="41" t="s">
        <v>25</v>
      </c>
      <c r="D23" s="41"/>
      <c r="E23" s="15">
        <f>VLOOKUP(C23,RA!B26:D54,3,0)</f>
        <v>259433.34210000001</v>
      </c>
      <c r="F23" s="25">
        <f>VLOOKUP(C23,RA!B27:I58,8,0)</f>
        <v>72204.905599999998</v>
      </c>
      <c r="G23" s="16">
        <f t="shared" si="0"/>
        <v>187228.43650000001</v>
      </c>
      <c r="H23" s="27">
        <f>RA!J27</f>
        <v>27.8317755981296</v>
      </c>
      <c r="I23" s="20">
        <f>VLOOKUP(B23,RMS!B:D,3,FALSE)</f>
        <v>259433.21781528601</v>
      </c>
      <c r="J23" s="21">
        <f>VLOOKUP(B23,RMS!B:E,4,FALSE)</f>
        <v>187228.44664116501</v>
      </c>
      <c r="K23" s="22">
        <f t="shared" si="1"/>
        <v>0.12428471399471164</v>
      </c>
      <c r="L23" s="22">
        <f t="shared" si="2"/>
        <v>-1.0141164995729923E-2</v>
      </c>
      <c r="M23" s="34"/>
    </row>
    <row r="24" spans="1:13" x14ac:dyDescent="0.15">
      <c r="A24" s="44"/>
      <c r="B24" s="12">
        <v>35</v>
      </c>
      <c r="C24" s="41" t="s">
        <v>26</v>
      </c>
      <c r="D24" s="41"/>
      <c r="E24" s="15">
        <f>VLOOKUP(C24,RA!B28:D55,3,0)</f>
        <v>1034369.9589</v>
      </c>
      <c r="F24" s="25">
        <f>VLOOKUP(C24,RA!B28:I59,8,0)</f>
        <v>52643.618900000001</v>
      </c>
      <c r="G24" s="16">
        <f t="shared" si="0"/>
        <v>981726.34</v>
      </c>
      <c r="H24" s="27">
        <f>RA!J28</f>
        <v>5.08943811129084</v>
      </c>
      <c r="I24" s="20">
        <f>VLOOKUP(B24,RMS!B:D,3,FALSE)</f>
        <v>1034369.95873363</v>
      </c>
      <c r="J24" s="21">
        <f>VLOOKUP(B24,RMS!B:E,4,FALSE)</f>
        <v>981726.34853008797</v>
      </c>
      <c r="K24" s="22">
        <f t="shared" si="1"/>
        <v>1.6636995133012533E-4</v>
      </c>
      <c r="L24" s="22">
        <f t="shared" si="2"/>
        <v>-8.5300880018621683E-3</v>
      </c>
      <c r="M24" s="34"/>
    </row>
    <row r="25" spans="1:13" x14ac:dyDescent="0.15">
      <c r="A25" s="44"/>
      <c r="B25" s="12">
        <v>36</v>
      </c>
      <c r="C25" s="41" t="s">
        <v>27</v>
      </c>
      <c r="D25" s="41"/>
      <c r="E25" s="15">
        <f>VLOOKUP(C25,RA!B28:D56,3,0)</f>
        <v>688390.08719999995</v>
      </c>
      <c r="F25" s="25">
        <f>VLOOKUP(C25,RA!B29:I60,8,0)</f>
        <v>108418.2267</v>
      </c>
      <c r="G25" s="16">
        <f t="shared" si="0"/>
        <v>579971.86049999995</v>
      </c>
      <c r="H25" s="27">
        <f>RA!J29</f>
        <v>15.7495333991497</v>
      </c>
      <c r="I25" s="20">
        <f>VLOOKUP(B25,RMS!B:D,3,FALSE)</f>
        <v>688390.08707168105</v>
      </c>
      <c r="J25" s="21">
        <f>VLOOKUP(B25,RMS!B:E,4,FALSE)</f>
        <v>579971.83564270101</v>
      </c>
      <c r="K25" s="22">
        <f t="shared" si="1"/>
        <v>1.2831890489906073E-4</v>
      </c>
      <c r="L25" s="22">
        <f t="shared" si="2"/>
        <v>2.485729893669486E-2</v>
      </c>
      <c r="M25" s="34"/>
    </row>
    <row r="26" spans="1:13" x14ac:dyDescent="0.15">
      <c r="A26" s="44"/>
      <c r="B26" s="12">
        <v>37</v>
      </c>
      <c r="C26" s="41" t="s">
        <v>74</v>
      </c>
      <c r="D26" s="41"/>
      <c r="E26" s="15">
        <f>VLOOKUP(C26,RA!B30:D57,3,0)</f>
        <v>1025502.6513</v>
      </c>
      <c r="F26" s="25">
        <f>VLOOKUP(C26,RA!B30:I61,8,0)</f>
        <v>125389.7116</v>
      </c>
      <c r="G26" s="16">
        <f t="shared" si="0"/>
        <v>900112.93969999999</v>
      </c>
      <c r="H26" s="27">
        <f>RA!J30</f>
        <v>12.227146506256901</v>
      </c>
      <c r="I26" s="20">
        <f>VLOOKUP(B26,RMS!B:D,3,FALSE)</f>
        <v>1025502.67599204</v>
      </c>
      <c r="J26" s="21">
        <f>VLOOKUP(B26,RMS!B:E,4,FALSE)</f>
        <v>900112.94415365602</v>
      </c>
      <c r="K26" s="22">
        <f t="shared" si="1"/>
        <v>-2.469203993678093E-2</v>
      </c>
      <c r="L26" s="22">
        <f t="shared" si="2"/>
        <v>-4.45365603081882E-3</v>
      </c>
      <c r="M26" s="34"/>
    </row>
    <row r="27" spans="1:13" x14ac:dyDescent="0.15">
      <c r="A27" s="44"/>
      <c r="B27" s="12">
        <v>38</v>
      </c>
      <c r="C27" s="41" t="s">
        <v>29</v>
      </c>
      <c r="D27" s="41"/>
      <c r="E27" s="15">
        <f>VLOOKUP(C27,RA!B30:D58,3,0)</f>
        <v>2301312.8681000001</v>
      </c>
      <c r="F27" s="25">
        <f>VLOOKUP(C27,RA!B31:I62,8,0)</f>
        <v>-94179.649000000005</v>
      </c>
      <c r="G27" s="16">
        <f t="shared" si="0"/>
        <v>2395492.5171000003</v>
      </c>
      <c r="H27" s="27">
        <f>RA!J31</f>
        <v>-4.0924313380195096</v>
      </c>
      <c r="I27" s="20">
        <f>VLOOKUP(B27,RMS!B:D,3,FALSE)</f>
        <v>2301313.6394300899</v>
      </c>
      <c r="J27" s="21">
        <f>VLOOKUP(B27,RMS!B:E,4,FALSE)</f>
        <v>2395492.0283955801</v>
      </c>
      <c r="K27" s="22">
        <f t="shared" si="1"/>
        <v>-0.77133008977398276</v>
      </c>
      <c r="L27" s="22">
        <f t="shared" si="2"/>
        <v>0.4887044201605022</v>
      </c>
      <c r="M27" s="34"/>
    </row>
    <row r="28" spans="1:13" x14ac:dyDescent="0.15">
      <c r="A28" s="44"/>
      <c r="B28" s="12">
        <v>39</v>
      </c>
      <c r="C28" s="41" t="s">
        <v>30</v>
      </c>
      <c r="D28" s="41"/>
      <c r="E28" s="15">
        <f>VLOOKUP(C28,RA!B32:D59,3,0)</f>
        <v>94879.345199999996</v>
      </c>
      <c r="F28" s="25">
        <f>VLOOKUP(C28,RA!B32:I63,8,0)</f>
        <v>24414.309799999999</v>
      </c>
      <c r="G28" s="16">
        <f t="shared" si="0"/>
        <v>70465.035399999993</v>
      </c>
      <c r="H28" s="27">
        <f>RA!J32</f>
        <v>25.731954355856999</v>
      </c>
      <c r="I28" s="20">
        <f>VLOOKUP(B28,RMS!B:D,3,FALSE)</f>
        <v>94879.307375372504</v>
      </c>
      <c r="J28" s="21">
        <f>VLOOKUP(B28,RMS!B:E,4,FALSE)</f>
        <v>70465.047864939494</v>
      </c>
      <c r="K28" s="22">
        <f t="shared" si="1"/>
        <v>3.7824627492227592E-2</v>
      </c>
      <c r="L28" s="22">
        <f t="shared" si="2"/>
        <v>-1.2464939500205219E-2</v>
      </c>
      <c r="M28" s="34"/>
    </row>
    <row r="29" spans="1:13" x14ac:dyDescent="0.15">
      <c r="A29" s="44"/>
      <c r="B29" s="12">
        <v>40</v>
      </c>
      <c r="C29" s="41" t="s">
        <v>31</v>
      </c>
      <c r="D29" s="41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1" t="s">
        <v>32</v>
      </c>
      <c r="D30" s="41"/>
      <c r="E30" s="15">
        <f>VLOOKUP(C30,RA!B34:D62,3,0)</f>
        <v>168287.9552</v>
      </c>
      <c r="F30" s="25">
        <f>VLOOKUP(C30,RA!B34:I66,8,0)</f>
        <v>21763.0749</v>
      </c>
      <c r="G30" s="16">
        <f t="shared" si="0"/>
        <v>146524.88029999999</v>
      </c>
      <c r="H30" s="27">
        <f>RA!J34</f>
        <v>0</v>
      </c>
      <c r="I30" s="20">
        <f>VLOOKUP(B30,RMS!B:D,3,FALSE)</f>
        <v>168287.9553</v>
      </c>
      <c r="J30" s="21">
        <f>VLOOKUP(B30,RMS!B:E,4,FALSE)</f>
        <v>146524.87880000001</v>
      </c>
      <c r="K30" s="22">
        <f t="shared" si="1"/>
        <v>-1.0000000474974513E-4</v>
      </c>
      <c r="L30" s="22">
        <f t="shared" si="2"/>
        <v>1.4999999839346856E-3</v>
      </c>
      <c r="M30" s="34"/>
    </row>
    <row r="31" spans="1:13" s="38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166865.92000000001</v>
      </c>
      <c r="F31" s="25">
        <f>VLOOKUP(C31,RA!B35:I67,8,0)</f>
        <v>20990.86</v>
      </c>
      <c r="G31" s="16">
        <f t="shared" si="0"/>
        <v>145875.06</v>
      </c>
      <c r="H31" s="27">
        <f>RA!J35</f>
        <v>12.932045477726501</v>
      </c>
      <c r="I31" s="20">
        <f>VLOOKUP(B31,RMS!B:D,3,FALSE)</f>
        <v>166865.92000000001</v>
      </c>
      <c r="J31" s="21">
        <f>VLOOKUP(B31,RMS!B:E,4,FALSE)</f>
        <v>145875.06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1" t="s">
        <v>36</v>
      </c>
      <c r="D32" s="41"/>
      <c r="E32" s="15">
        <f>VLOOKUP(C32,RA!B34:D63,3,0)</f>
        <v>2979580.82</v>
      </c>
      <c r="F32" s="25">
        <f>VLOOKUP(C32,RA!B34:I67,8,0)</f>
        <v>-488273.17</v>
      </c>
      <c r="G32" s="16">
        <f t="shared" si="0"/>
        <v>3467853.9899999998</v>
      </c>
      <c r="H32" s="27">
        <f>RA!J35</f>
        <v>12.932045477726501</v>
      </c>
      <c r="I32" s="20">
        <f>VLOOKUP(B32,RMS!B:D,3,FALSE)</f>
        <v>2979580.82</v>
      </c>
      <c r="J32" s="21">
        <f>VLOOKUP(B32,RMS!B:E,4,FALSE)</f>
        <v>3467853.99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1" t="s">
        <v>37</v>
      </c>
      <c r="D33" s="41"/>
      <c r="E33" s="15">
        <f>VLOOKUP(C33,RA!B34:D64,3,0)</f>
        <v>1787978.83</v>
      </c>
      <c r="F33" s="25">
        <f>VLOOKUP(C33,RA!B34:I68,8,0)</f>
        <v>-104381.35</v>
      </c>
      <c r="G33" s="16">
        <f t="shared" si="0"/>
        <v>1892360.1800000002</v>
      </c>
      <c r="H33" s="27">
        <f>RA!J34</f>
        <v>0</v>
      </c>
      <c r="I33" s="20">
        <f>VLOOKUP(B33,RMS!B:D,3,FALSE)</f>
        <v>1787978.83</v>
      </c>
      <c r="J33" s="21">
        <f>VLOOKUP(B33,RMS!B:E,4,FALSE)</f>
        <v>1892360.18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1" t="s">
        <v>38</v>
      </c>
      <c r="D34" s="41"/>
      <c r="E34" s="15">
        <f>VLOOKUP(C34,RA!B35:D65,3,0)</f>
        <v>1739586.79</v>
      </c>
      <c r="F34" s="25">
        <f>VLOOKUP(C34,RA!B35:I69,8,0)</f>
        <v>-399961.09</v>
      </c>
      <c r="G34" s="16">
        <f t="shared" si="0"/>
        <v>2139547.88</v>
      </c>
      <c r="H34" s="27">
        <f>RA!J35</f>
        <v>12.932045477726501</v>
      </c>
      <c r="I34" s="20">
        <f>VLOOKUP(B34,RMS!B:D,3,FALSE)</f>
        <v>1739586.79</v>
      </c>
      <c r="J34" s="21">
        <f>VLOOKUP(B34,RMS!B:E,4,FALSE)</f>
        <v>2139547.88</v>
      </c>
      <c r="K34" s="22">
        <f t="shared" si="1"/>
        <v>0</v>
      </c>
      <c r="L34" s="22">
        <f t="shared" si="2"/>
        <v>0</v>
      </c>
      <c r="M34" s="34"/>
    </row>
    <row r="35" spans="1:13" s="38" customFormat="1" x14ac:dyDescent="0.15">
      <c r="A35" s="44"/>
      <c r="B35" s="12">
        <v>74</v>
      </c>
      <c r="C35" s="41" t="s">
        <v>72</v>
      </c>
      <c r="D35" s="41"/>
      <c r="E35" s="15">
        <f>VLOOKUP(C35,RA!B36:D66,3,0)</f>
        <v>1.72</v>
      </c>
      <c r="F35" s="25">
        <f>VLOOKUP(C35,RA!B36:I70,8,0)</f>
        <v>1.63</v>
      </c>
      <c r="G35" s="16">
        <f t="shared" si="0"/>
        <v>9.000000000000008E-2</v>
      </c>
      <c r="H35" s="27">
        <f>RA!J36</f>
        <v>12.5794769836765</v>
      </c>
      <c r="I35" s="20">
        <f>VLOOKUP(B35,RMS!B:D,3,FALSE)</f>
        <v>1.72</v>
      </c>
      <c r="J35" s="21">
        <f>VLOOKUP(B35,RMS!B:E,4,FALSE)</f>
        <v>0.09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1" t="s">
        <v>33</v>
      </c>
      <c r="D36" s="41"/>
      <c r="E36" s="15">
        <f>VLOOKUP(C36,RA!B8:D66,3,0)</f>
        <v>227388.8884</v>
      </c>
      <c r="F36" s="25">
        <f>VLOOKUP(C36,RA!B8:I70,8,0)</f>
        <v>18752.696100000001</v>
      </c>
      <c r="G36" s="16">
        <f t="shared" si="0"/>
        <v>208636.1923</v>
      </c>
      <c r="H36" s="27">
        <f>RA!J36</f>
        <v>12.5794769836765</v>
      </c>
      <c r="I36" s="20">
        <f>VLOOKUP(B36,RMS!B:D,3,FALSE)</f>
        <v>227388.88888888899</v>
      </c>
      <c r="J36" s="21">
        <f>VLOOKUP(B36,RMS!B:E,4,FALSE)</f>
        <v>208636.19230769199</v>
      </c>
      <c r="K36" s="22">
        <f t="shared" si="1"/>
        <v>-4.8888899618759751E-4</v>
      </c>
      <c r="L36" s="22">
        <f t="shared" si="2"/>
        <v>-7.6919968705624342E-6</v>
      </c>
      <c r="M36" s="34"/>
    </row>
    <row r="37" spans="1:13" x14ac:dyDescent="0.15">
      <c r="A37" s="44"/>
      <c r="B37" s="12">
        <v>76</v>
      </c>
      <c r="C37" s="41" t="s">
        <v>34</v>
      </c>
      <c r="D37" s="41"/>
      <c r="E37" s="15">
        <f>VLOOKUP(C37,RA!B8:D67,3,0)</f>
        <v>610088.13269999996</v>
      </c>
      <c r="F37" s="25">
        <f>VLOOKUP(C37,RA!B8:I71,8,0)</f>
        <v>34031.315300000002</v>
      </c>
      <c r="G37" s="16">
        <f t="shared" si="0"/>
        <v>576056.81739999994</v>
      </c>
      <c r="H37" s="27">
        <f>RA!J37</f>
        <v>-16.387310816425501</v>
      </c>
      <c r="I37" s="20">
        <f>VLOOKUP(B37,RMS!B:D,3,FALSE)</f>
        <v>610088.12172649603</v>
      </c>
      <c r="J37" s="21">
        <f>VLOOKUP(B37,RMS!B:E,4,FALSE)</f>
        <v>576056.81223675201</v>
      </c>
      <c r="K37" s="22">
        <f t="shared" si="1"/>
        <v>1.0973503929562867E-2</v>
      </c>
      <c r="L37" s="22">
        <f t="shared" si="2"/>
        <v>5.1632479298859835E-3</v>
      </c>
      <c r="M37" s="34"/>
    </row>
    <row r="38" spans="1:13" x14ac:dyDescent="0.15">
      <c r="A38" s="44"/>
      <c r="B38" s="12">
        <v>77</v>
      </c>
      <c r="C38" s="41" t="s">
        <v>39</v>
      </c>
      <c r="D38" s="41"/>
      <c r="E38" s="15">
        <f>VLOOKUP(C38,RA!B9:D68,3,0)</f>
        <v>1377679.52</v>
      </c>
      <c r="F38" s="25">
        <f>VLOOKUP(C38,RA!B9:I72,8,0)</f>
        <v>-201805.19</v>
      </c>
      <c r="G38" s="16">
        <f t="shared" si="0"/>
        <v>1579484.71</v>
      </c>
      <c r="H38" s="27">
        <f>RA!J38</f>
        <v>-5.8379522312353096</v>
      </c>
      <c r="I38" s="20">
        <f>VLOOKUP(B38,RMS!B:D,3,FALSE)</f>
        <v>1377679.52</v>
      </c>
      <c r="J38" s="21">
        <f>VLOOKUP(B38,RMS!B:E,4,FALSE)</f>
        <v>1579484.71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1" t="s">
        <v>40</v>
      </c>
      <c r="D39" s="41"/>
      <c r="E39" s="15">
        <f>VLOOKUP(C39,RA!B10:D69,3,0)</f>
        <v>321630.09000000003</v>
      </c>
      <c r="F39" s="25">
        <f>VLOOKUP(C39,RA!B10:I73,8,0)</f>
        <v>42037.03</v>
      </c>
      <c r="G39" s="16">
        <f t="shared" si="0"/>
        <v>279593.06000000006</v>
      </c>
      <c r="H39" s="27">
        <f>RA!J39</f>
        <v>-22.9917295474519</v>
      </c>
      <c r="I39" s="20">
        <f>VLOOKUP(B39,RMS!B:D,3,FALSE)</f>
        <v>321630.09000000003</v>
      </c>
      <c r="J39" s="21">
        <f>VLOOKUP(B39,RMS!B:E,4,FALSE)</f>
        <v>279593.06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1" t="s">
        <v>35</v>
      </c>
      <c r="D40" s="41"/>
      <c r="E40" s="15">
        <f>VLOOKUP(C40,RA!B8:D70,3,0)</f>
        <v>88180.185899999997</v>
      </c>
      <c r="F40" s="25">
        <f>VLOOKUP(C40,RA!B8:I74,8,0)</f>
        <v>6787.0883999999996</v>
      </c>
      <c r="G40" s="16">
        <f t="shared" si="0"/>
        <v>81393.097500000003</v>
      </c>
      <c r="H40" s="27">
        <f>RA!J40</f>
        <v>94.767441860465098</v>
      </c>
      <c r="I40" s="20">
        <f>VLOOKUP(B40,RMS!B:D,3,FALSE)</f>
        <v>88180.186067619696</v>
      </c>
      <c r="J40" s="21">
        <f>VLOOKUP(B40,RMS!B:E,4,FALSE)</f>
        <v>81393.097874593397</v>
      </c>
      <c r="K40" s="22">
        <f t="shared" si="1"/>
        <v>-1.6761969891376793E-4</v>
      </c>
      <c r="L40" s="22">
        <f t="shared" si="2"/>
        <v>-3.7459339364431798E-4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9" customWidth="1"/>
    <col min="2" max="3" width="9" style="39"/>
    <col min="4" max="5" width="11.5" style="39" bestFit="1" customWidth="1"/>
    <col min="6" max="7" width="12.25" style="39" bestFit="1" customWidth="1"/>
    <col min="8" max="8" width="9" style="39"/>
    <col min="9" max="9" width="12.25" style="39" bestFit="1" customWidth="1"/>
    <col min="10" max="10" width="9" style="39"/>
    <col min="11" max="11" width="12.25" style="39" bestFit="1" customWidth="1"/>
    <col min="12" max="12" width="10.5" style="39" bestFit="1" customWidth="1"/>
    <col min="13" max="13" width="12.25" style="39" bestFit="1" customWidth="1"/>
    <col min="14" max="15" width="13.875" style="39" bestFit="1" customWidth="1"/>
    <col min="16" max="16" width="9.25" style="39" bestFit="1" customWidth="1"/>
    <col min="17" max="18" width="10.5" style="39" bestFit="1" customWidth="1"/>
    <col min="19" max="20" width="9" style="39"/>
    <col min="21" max="21" width="10.5" style="39" bestFit="1" customWidth="1"/>
    <col min="22" max="22" width="36" style="39" bestFit="1" customWidth="1"/>
    <col min="23" max="16384" width="9" style="39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25068722.5594</v>
      </c>
      <c r="E7" s="68">
        <v>21108819.603300001</v>
      </c>
      <c r="F7" s="69">
        <v>118.759471304028</v>
      </c>
      <c r="G7" s="68">
        <v>14003457.602299999</v>
      </c>
      <c r="H7" s="69">
        <v>79.0180916124785</v>
      </c>
      <c r="I7" s="68">
        <v>516755.49979999999</v>
      </c>
      <c r="J7" s="69">
        <v>2.0613555340745999</v>
      </c>
      <c r="K7" s="68">
        <v>1417328.3636</v>
      </c>
      <c r="L7" s="69">
        <v>10.1212743584642</v>
      </c>
      <c r="M7" s="69">
        <v>-0.63540170854448597</v>
      </c>
      <c r="N7" s="68">
        <v>359663046.33819997</v>
      </c>
      <c r="O7" s="68">
        <v>5728671764.0073996</v>
      </c>
      <c r="P7" s="68">
        <v>871814</v>
      </c>
      <c r="Q7" s="68">
        <v>821738</v>
      </c>
      <c r="R7" s="69">
        <v>6.0939131450657102</v>
      </c>
      <c r="S7" s="68">
        <v>28.754668495114799</v>
      </c>
      <c r="T7" s="68">
        <v>19.643746429884001</v>
      </c>
      <c r="U7" s="70">
        <v>31.6850186145553</v>
      </c>
      <c r="V7" s="58"/>
      <c r="W7" s="58"/>
    </row>
    <row r="8" spans="1:23" ht="14.25" thickBot="1" x14ac:dyDescent="0.2">
      <c r="A8" s="55">
        <v>42265</v>
      </c>
      <c r="B8" s="45" t="s">
        <v>6</v>
      </c>
      <c r="C8" s="46"/>
      <c r="D8" s="71">
        <v>471037.36609999998</v>
      </c>
      <c r="E8" s="71">
        <v>787939.87769999995</v>
      </c>
      <c r="F8" s="72">
        <v>59.780876616495199</v>
      </c>
      <c r="G8" s="71">
        <v>497284.21850000002</v>
      </c>
      <c r="H8" s="72">
        <v>-5.2780384785124497</v>
      </c>
      <c r="I8" s="71">
        <v>134833.7009</v>
      </c>
      <c r="J8" s="72">
        <v>28.624841807427899</v>
      </c>
      <c r="K8" s="71">
        <v>133035.24400000001</v>
      </c>
      <c r="L8" s="72">
        <v>26.752355906504601</v>
      </c>
      <c r="M8" s="72">
        <v>1.3518649990224001E-2</v>
      </c>
      <c r="N8" s="71">
        <v>16915108.939199999</v>
      </c>
      <c r="O8" s="71">
        <v>208660328.42179999</v>
      </c>
      <c r="P8" s="71">
        <v>20117</v>
      </c>
      <c r="Q8" s="71">
        <v>19814</v>
      </c>
      <c r="R8" s="72">
        <v>1.52922176239023</v>
      </c>
      <c r="S8" s="71">
        <v>23.414891191529598</v>
      </c>
      <c r="T8" s="71">
        <v>23.5079485868578</v>
      </c>
      <c r="U8" s="73">
        <v>-0.39742826292476602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76455.291400000002</v>
      </c>
      <c r="E9" s="71">
        <v>120866.9474</v>
      </c>
      <c r="F9" s="72">
        <v>63.255747782706102</v>
      </c>
      <c r="G9" s="71">
        <v>69127.102199999994</v>
      </c>
      <c r="H9" s="72">
        <v>10.601036303818899</v>
      </c>
      <c r="I9" s="71">
        <v>17860.771199999999</v>
      </c>
      <c r="J9" s="72">
        <v>23.3610661511389</v>
      </c>
      <c r="K9" s="71">
        <v>15650.8907</v>
      </c>
      <c r="L9" s="72">
        <v>22.640744660058999</v>
      </c>
      <c r="M9" s="72">
        <v>0.14119838559731299</v>
      </c>
      <c r="N9" s="71">
        <v>2423050.8116000001</v>
      </c>
      <c r="O9" s="71">
        <v>34406378.684600003</v>
      </c>
      <c r="P9" s="71">
        <v>4472</v>
      </c>
      <c r="Q9" s="71">
        <v>3951</v>
      </c>
      <c r="R9" s="72">
        <v>13.1865350544166</v>
      </c>
      <c r="S9" s="71">
        <v>17.096442620751301</v>
      </c>
      <c r="T9" s="71">
        <v>16.3549404201468</v>
      </c>
      <c r="U9" s="73">
        <v>4.3371724577633604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99172.541500000007</v>
      </c>
      <c r="E10" s="71">
        <v>161595.5577</v>
      </c>
      <c r="F10" s="72">
        <v>61.370834020148301</v>
      </c>
      <c r="G10" s="71">
        <v>80017.868600000002</v>
      </c>
      <c r="H10" s="72">
        <v>23.937994394417</v>
      </c>
      <c r="I10" s="71">
        <v>28111.405599999998</v>
      </c>
      <c r="J10" s="72">
        <v>28.3459566275207</v>
      </c>
      <c r="K10" s="71">
        <v>22271.661499999998</v>
      </c>
      <c r="L10" s="72">
        <v>27.833360085274801</v>
      </c>
      <c r="M10" s="72">
        <v>0.26220513902835701</v>
      </c>
      <c r="N10" s="71">
        <v>3095325.5677999998</v>
      </c>
      <c r="O10" s="71">
        <v>53278913.694799997</v>
      </c>
      <c r="P10" s="71">
        <v>77651</v>
      </c>
      <c r="Q10" s="71">
        <v>72061</v>
      </c>
      <c r="R10" s="72">
        <v>7.7573167177807703</v>
      </c>
      <c r="S10" s="71">
        <v>1.27715729997038</v>
      </c>
      <c r="T10" s="71">
        <v>1.19485857537364</v>
      </c>
      <c r="U10" s="73">
        <v>6.44389885244731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37069.670100000003</v>
      </c>
      <c r="E11" s="71">
        <v>60500.452299999997</v>
      </c>
      <c r="F11" s="72">
        <v>61.271723914037601</v>
      </c>
      <c r="G11" s="71">
        <v>39975.354099999997</v>
      </c>
      <c r="H11" s="72">
        <v>-7.2686885842995004</v>
      </c>
      <c r="I11" s="71">
        <v>9041.6275000000005</v>
      </c>
      <c r="J11" s="72">
        <v>24.3909036028891</v>
      </c>
      <c r="K11" s="71">
        <v>10053.385200000001</v>
      </c>
      <c r="L11" s="72">
        <v>25.148958467887599</v>
      </c>
      <c r="M11" s="72">
        <v>-0.10063850930530301</v>
      </c>
      <c r="N11" s="71">
        <v>1313136.8263999999</v>
      </c>
      <c r="O11" s="71">
        <v>17357249.223700002</v>
      </c>
      <c r="P11" s="71">
        <v>1971</v>
      </c>
      <c r="Q11" s="71">
        <v>2065</v>
      </c>
      <c r="R11" s="72">
        <v>-4.5520581113801404</v>
      </c>
      <c r="S11" s="71">
        <v>18.8075444444444</v>
      </c>
      <c r="T11" s="71">
        <v>19.849484503631999</v>
      </c>
      <c r="U11" s="73">
        <v>-5.54001114959636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100585.49950000001</v>
      </c>
      <c r="E12" s="71">
        <v>278058.6397</v>
      </c>
      <c r="F12" s="72">
        <v>36.174203976730503</v>
      </c>
      <c r="G12" s="71">
        <v>211468.736</v>
      </c>
      <c r="H12" s="72">
        <v>-52.434813106368601</v>
      </c>
      <c r="I12" s="71">
        <v>22893.413</v>
      </c>
      <c r="J12" s="72">
        <v>22.760152421373601</v>
      </c>
      <c r="K12" s="71">
        <v>40024.972199999997</v>
      </c>
      <c r="L12" s="72">
        <v>18.927134552882599</v>
      </c>
      <c r="M12" s="72">
        <v>-0.42802176387270502</v>
      </c>
      <c r="N12" s="71">
        <v>6498245.0733000003</v>
      </c>
      <c r="O12" s="71">
        <v>62133161.391199999</v>
      </c>
      <c r="P12" s="71">
        <v>1028</v>
      </c>
      <c r="Q12" s="71">
        <v>820</v>
      </c>
      <c r="R12" s="72">
        <v>25.365853658536601</v>
      </c>
      <c r="S12" s="71">
        <v>97.845816634241302</v>
      </c>
      <c r="T12" s="71">
        <v>102.851721463415</v>
      </c>
      <c r="U12" s="73">
        <v>-5.11611533468625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177555.99</v>
      </c>
      <c r="E13" s="71">
        <v>301186.35320000001</v>
      </c>
      <c r="F13" s="72">
        <v>58.952202884868299</v>
      </c>
      <c r="G13" s="71">
        <v>234515.27050000001</v>
      </c>
      <c r="H13" s="72">
        <v>-24.288090229075301</v>
      </c>
      <c r="I13" s="71">
        <v>55506.844299999997</v>
      </c>
      <c r="J13" s="72">
        <v>31.261600523868601</v>
      </c>
      <c r="K13" s="71">
        <v>71471.626799999998</v>
      </c>
      <c r="L13" s="72">
        <v>30.4763210718084</v>
      </c>
      <c r="M13" s="72">
        <v>-0.223372311710135</v>
      </c>
      <c r="N13" s="71">
        <v>8623720.0660999995</v>
      </c>
      <c r="O13" s="71">
        <v>96024199.419799998</v>
      </c>
      <c r="P13" s="71">
        <v>7271</v>
      </c>
      <c r="Q13" s="71">
        <v>7090</v>
      </c>
      <c r="R13" s="72">
        <v>2.5528913963328601</v>
      </c>
      <c r="S13" s="71">
        <v>24.419748315224901</v>
      </c>
      <c r="T13" s="71">
        <v>24.2000539351199</v>
      </c>
      <c r="U13" s="73">
        <v>0.89965865851290205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133768.29399999999</v>
      </c>
      <c r="E14" s="71">
        <v>167423.20569999999</v>
      </c>
      <c r="F14" s="72">
        <v>79.898299307262604</v>
      </c>
      <c r="G14" s="71">
        <v>178138.59220000001</v>
      </c>
      <c r="H14" s="72">
        <v>-24.907740457600902</v>
      </c>
      <c r="I14" s="71">
        <v>28290.0988</v>
      </c>
      <c r="J14" s="72">
        <v>21.1485830865123</v>
      </c>
      <c r="K14" s="71">
        <v>36743.779499999997</v>
      </c>
      <c r="L14" s="72">
        <v>20.626512787721499</v>
      </c>
      <c r="M14" s="72">
        <v>-0.23007107094140899</v>
      </c>
      <c r="N14" s="71">
        <v>3162001.9062999999</v>
      </c>
      <c r="O14" s="71">
        <v>48856361.069200002</v>
      </c>
      <c r="P14" s="71">
        <v>2099</v>
      </c>
      <c r="Q14" s="71">
        <v>1425</v>
      </c>
      <c r="R14" s="72">
        <v>47.298245614035103</v>
      </c>
      <c r="S14" s="71">
        <v>63.729535016674603</v>
      </c>
      <c r="T14" s="71">
        <v>64.881032280701803</v>
      </c>
      <c r="U14" s="73">
        <v>-1.8068502519685301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55404.323499999999</v>
      </c>
      <c r="E15" s="71">
        <v>140230.23670000001</v>
      </c>
      <c r="F15" s="72">
        <v>39.509541453979402</v>
      </c>
      <c r="G15" s="71">
        <v>100030.1762</v>
      </c>
      <c r="H15" s="72">
        <v>-44.612390375855398</v>
      </c>
      <c r="I15" s="71">
        <v>10700.127500000001</v>
      </c>
      <c r="J15" s="72">
        <v>19.3128023664074</v>
      </c>
      <c r="K15" s="71">
        <v>13081.514300000001</v>
      </c>
      <c r="L15" s="72">
        <v>13.0775679869291</v>
      </c>
      <c r="M15" s="72">
        <v>-0.18204213559587701</v>
      </c>
      <c r="N15" s="71">
        <v>2930066.7546999999</v>
      </c>
      <c r="O15" s="71">
        <v>38285414.632799998</v>
      </c>
      <c r="P15" s="71">
        <v>1834</v>
      </c>
      <c r="Q15" s="71">
        <v>1758</v>
      </c>
      <c r="R15" s="72">
        <v>4.32309442548351</v>
      </c>
      <c r="S15" s="71">
        <v>30.209554798255201</v>
      </c>
      <c r="T15" s="71">
        <v>29.523475711035299</v>
      </c>
      <c r="U15" s="73">
        <v>2.2710665277977999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779979.24670000002</v>
      </c>
      <c r="E16" s="71">
        <v>1031488.0995</v>
      </c>
      <c r="F16" s="72">
        <v>75.616892437060997</v>
      </c>
      <c r="G16" s="71">
        <v>724748.72080000001</v>
      </c>
      <c r="H16" s="72">
        <v>7.6206448269456404</v>
      </c>
      <c r="I16" s="71">
        <v>30856.369500000001</v>
      </c>
      <c r="J16" s="72">
        <v>3.9560500655049</v>
      </c>
      <c r="K16" s="71">
        <v>28875.388599999998</v>
      </c>
      <c r="L16" s="72">
        <v>3.9841931101480901</v>
      </c>
      <c r="M16" s="72">
        <v>6.8604475854568997E-2</v>
      </c>
      <c r="N16" s="71">
        <v>17985470.325399999</v>
      </c>
      <c r="O16" s="71">
        <v>286435279.5449</v>
      </c>
      <c r="P16" s="71">
        <v>40331</v>
      </c>
      <c r="Q16" s="71">
        <v>36649</v>
      </c>
      <c r="R16" s="72">
        <v>10.0466588447161</v>
      </c>
      <c r="S16" s="71">
        <v>19.339447241576</v>
      </c>
      <c r="T16" s="71">
        <v>18.7736636770444</v>
      </c>
      <c r="U16" s="73">
        <v>2.9255415496842199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878338.94680000003</v>
      </c>
      <c r="E17" s="71">
        <v>1250377.9893</v>
      </c>
      <c r="F17" s="72">
        <v>70.245873993009198</v>
      </c>
      <c r="G17" s="71">
        <v>557696.20019999996</v>
      </c>
      <c r="H17" s="72">
        <v>57.494160169104902</v>
      </c>
      <c r="I17" s="71">
        <v>116949.5313</v>
      </c>
      <c r="J17" s="72">
        <v>13.314852054104501</v>
      </c>
      <c r="K17" s="71">
        <v>49671.502099999998</v>
      </c>
      <c r="L17" s="72">
        <v>8.9065520048705604</v>
      </c>
      <c r="M17" s="72">
        <v>1.3544593248771499</v>
      </c>
      <c r="N17" s="71">
        <v>12569744.5021</v>
      </c>
      <c r="O17" s="71">
        <v>264800219.29969999</v>
      </c>
      <c r="P17" s="71">
        <v>17319</v>
      </c>
      <c r="Q17" s="71">
        <v>15243</v>
      </c>
      <c r="R17" s="72">
        <v>13.619366266483</v>
      </c>
      <c r="S17" s="71">
        <v>50.715338460650202</v>
      </c>
      <c r="T17" s="71">
        <v>51.362415364429602</v>
      </c>
      <c r="U17" s="73">
        <v>-1.27589980353083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1293255.8291</v>
      </c>
      <c r="E18" s="71">
        <v>2154681.0041999999</v>
      </c>
      <c r="F18" s="72">
        <v>60.020756045982097</v>
      </c>
      <c r="G18" s="71">
        <v>1132039.0337</v>
      </c>
      <c r="H18" s="72">
        <v>14.2412753094805</v>
      </c>
      <c r="I18" s="71">
        <v>174280.01240000001</v>
      </c>
      <c r="J18" s="72">
        <v>13.476066256843</v>
      </c>
      <c r="K18" s="71">
        <v>175202.61180000001</v>
      </c>
      <c r="L18" s="72">
        <v>15.476728856898299</v>
      </c>
      <c r="M18" s="72">
        <v>-5.2658998089209997E-3</v>
      </c>
      <c r="N18" s="71">
        <v>28147256.839699998</v>
      </c>
      <c r="O18" s="71">
        <v>613214105.17320001</v>
      </c>
      <c r="P18" s="71">
        <v>64459</v>
      </c>
      <c r="Q18" s="71">
        <v>56094</v>
      </c>
      <c r="R18" s="72">
        <v>14.912468356687</v>
      </c>
      <c r="S18" s="71">
        <v>20.0632313424037</v>
      </c>
      <c r="T18" s="71">
        <v>20.002449704068201</v>
      </c>
      <c r="U18" s="73">
        <v>0.30295039367394899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442581.42239999998</v>
      </c>
      <c r="E19" s="71">
        <v>656467.73679999996</v>
      </c>
      <c r="F19" s="72">
        <v>67.418609870668703</v>
      </c>
      <c r="G19" s="71">
        <v>437349.42200000002</v>
      </c>
      <c r="H19" s="72">
        <v>1.1962975453526601</v>
      </c>
      <c r="I19" s="71">
        <v>31032.6037</v>
      </c>
      <c r="J19" s="72">
        <v>7.0117275894045701</v>
      </c>
      <c r="K19" s="71">
        <v>33047.670400000003</v>
      </c>
      <c r="L19" s="72">
        <v>7.5563539672404101</v>
      </c>
      <c r="M19" s="72">
        <v>-6.0974546030330999E-2</v>
      </c>
      <c r="N19" s="71">
        <v>12605591.8912</v>
      </c>
      <c r="O19" s="71">
        <v>185956023.12029999</v>
      </c>
      <c r="P19" s="71">
        <v>9106</v>
      </c>
      <c r="Q19" s="71">
        <v>8568</v>
      </c>
      <c r="R19" s="72">
        <v>6.27917833800187</v>
      </c>
      <c r="S19" s="71">
        <v>48.603275027454401</v>
      </c>
      <c r="T19" s="71">
        <v>48.638980952380997</v>
      </c>
      <c r="U19" s="73">
        <v>-7.3464030780535997E-2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952910.84609999997</v>
      </c>
      <c r="E20" s="71">
        <v>1258415.5081</v>
      </c>
      <c r="F20" s="72">
        <v>75.7230692061908</v>
      </c>
      <c r="G20" s="71">
        <v>1060153.453</v>
      </c>
      <c r="H20" s="72">
        <v>-10.115762637618801</v>
      </c>
      <c r="I20" s="71">
        <v>68000.910399999993</v>
      </c>
      <c r="J20" s="72">
        <v>7.1361251347184096</v>
      </c>
      <c r="K20" s="71">
        <v>49226.499600000003</v>
      </c>
      <c r="L20" s="72">
        <v>4.6433371943184198</v>
      </c>
      <c r="M20" s="72">
        <v>0.38138829599007301</v>
      </c>
      <c r="N20" s="71">
        <v>21835979.8616</v>
      </c>
      <c r="O20" s="71">
        <v>307900982.62279999</v>
      </c>
      <c r="P20" s="71">
        <v>37176</v>
      </c>
      <c r="Q20" s="71">
        <v>35619</v>
      </c>
      <c r="R20" s="72">
        <v>4.37126252842583</v>
      </c>
      <c r="S20" s="71">
        <v>25.632420004841801</v>
      </c>
      <c r="T20" s="71">
        <v>25.023748867177598</v>
      </c>
      <c r="U20" s="73">
        <v>2.3746144045284501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299791.35749999998</v>
      </c>
      <c r="E21" s="71">
        <v>505896.82909999997</v>
      </c>
      <c r="F21" s="72">
        <v>59.259386549888902</v>
      </c>
      <c r="G21" s="71">
        <v>357422.39240000001</v>
      </c>
      <c r="H21" s="72">
        <v>-16.1240694834541</v>
      </c>
      <c r="I21" s="71">
        <v>40972.315900000001</v>
      </c>
      <c r="J21" s="72">
        <v>13.666943650968999</v>
      </c>
      <c r="K21" s="71">
        <v>23274.635699999999</v>
      </c>
      <c r="L21" s="72">
        <v>6.5118012175221498</v>
      </c>
      <c r="M21" s="72">
        <v>0.76038484245749105</v>
      </c>
      <c r="N21" s="71">
        <v>6745344.9013999999</v>
      </c>
      <c r="O21" s="71">
        <v>113882157.93340001</v>
      </c>
      <c r="P21" s="71">
        <v>25931</v>
      </c>
      <c r="Q21" s="71">
        <v>24474</v>
      </c>
      <c r="R21" s="72">
        <v>5.9532565171202201</v>
      </c>
      <c r="S21" s="71">
        <v>11.561118256141301</v>
      </c>
      <c r="T21" s="71">
        <v>11.802447327776401</v>
      </c>
      <c r="U21" s="73">
        <v>-2.0874198004758302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1142951.9158999999</v>
      </c>
      <c r="E22" s="71">
        <v>1441232.6348999999</v>
      </c>
      <c r="F22" s="72">
        <v>79.303777074080998</v>
      </c>
      <c r="G22" s="71">
        <v>819145.70600000001</v>
      </c>
      <c r="H22" s="72">
        <v>39.529745139138903</v>
      </c>
      <c r="I22" s="71">
        <v>115640.98579999999</v>
      </c>
      <c r="J22" s="72">
        <v>10.117747229019701</v>
      </c>
      <c r="K22" s="71">
        <v>80244.342499999999</v>
      </c>
      <c r="L22" s="72">
        <v>9.7961012201167499</v>
      </c>
      <c r="M22" s="72">
        <v>0.44111076491155798</v>
      </c>
      <c r="N22" s="71">
        <v>25524722.651900001</v>
      </c>
      <c r="O22" s="71">
        <v>382923503.40259999</v>
      </c>
      <c r="P22" s="71">
        <v>68465</v>
      </c>
      <c r="Q22" s="71">
        <v>63142</v>
      </c>
      <c r="R22" s="72">
        <v>8.4302049349086303</v>
      </c>
      <c r="S22" s="71">
        <v>16.693959189366801</v>
      </c>
      <c r="T22" s="71">
        <v>16.417677287700698</v>
      </c>
      <c r="U22" s="73">
        <v>1.65498129312591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2227405.0007000002</v>
      </c>
      <c r="E23" s="71">
        <v>3503105.3928</v>
      </c>
      <c r="F23" s="72">
        <v>63.583727891202699</v>
      </c>
      <c r="G23" s="71">
        <v>1861699.1767</v>
      </c>
      <c r="H23" s="72">
        <v>19.643658254618799</v>
      </c>
      <c r="I23" s="71">
        <v>238448.96460000001</v>
      </c>
      <c r="J23" s="72">
        <v>10.705236116694699</v>
      </c>
      <c r="K23" s="71">
        <v>218707.4755</v>
      </c>
      <c r="L23" s="72">
        <v>11.747734448036599</v>
      </c>
      <c r="M23" s="72">
        <v>9.0264354498481997E-2</v>
      </c>
      <c r="N23" s="71">
        <v>55845830.603399999</v>
      </c>
      <c r="O23" s="71">
        <v>822907451.57050002</v>
      </c>
      <c r="P23" s="71">
        <v>71718</v>
      </c>
      <c r="Q23" s="71">
        <v>69477</v>
      </c>
      <c r="R23" s="72">
        <v>3.2255278725333598</v>
      </c>
      <c r="S23" s="71">
        <v>31.057823708134599</v>
      </c>
      <c r="T23" s="71">
        <v>30.981785701743</v>
      </c>
      <c r="U23" s="73">
        <v>0.244827220046654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236834.46729999999</v>
      </c>
      <c r="E24" s="71">
        <v>322583.21240000002</v>
      </c>
      <c r="F24" s="72">
        <v>73.418100569451695</v>
      </c>
      <c r="G24" s="71">
        <v>209052.7396</v>
      </c>
      <c r="H24" s="72">
        <v>13.289339213232701</v>
      </c>
      <c r="I24" s="71">
        <v>33327.188999999998</v>
      </c>
      <c r="J24" s="72">
        <v>14.0719336082886</v>
      </c>
      <c r="K24" s="71">
        <v>37848.630499999999</v>
      </c>
      <c r="L24" s="72">
        <v>18.104823965674498</v>
      </c>
      <c r="M24" s="72">
        <v>-0.11946116518007199</v>
      </c>
      <c r="N24" s="71">
        <v>4521041.1275000004</v>
      </c>
      <c r="O24" s="71">
        <v>76743285.2984</v>
      </c>
      <c r="P24" s="71">
        <v>24730</v>
      </c>
      <c r="Q24" s="71">
        <v>22573</v>
      </c>
      <c r="R24" s="72">
        <v>9.5556638461879295</v>
      </c>
      <c r="S24" s="71">
        <v>9.5768082207844696</v>
      </c>
      <c r="T24" s="71">
        <v>9.32549269924246</v>
      </c>
      <c r="U24" s="73">
        <v>2.6242096087565701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274104.89939999999</v>
      </c>
      <c r="E25" s="71">
        <v>333971.36849999998</v>
      </c>
      <c r="F25" s="72">
        <v>82.074370815413204</v>
      </c>
      <c r="G25" s="71">
        <v>229789.52050000001</v>
      </c>
      <c r="H25" s="72">
        <v>19.285204479113698</v>
      </c>
      <c r="I25" s="71">
        <v>19437.658299999999</v>
      </c>
      <c r="J25" s="72">
        <v>7.0913210024877102</v>
      </c>
      <c r="K25" s="71">
        <v>18219.681700000001</v>
      </c>
      <c r="L25" s="72">
        <v>7.9288566599363302</v>
      </c>
      <c r="M25" s="72">
        <v>6.6849499352121006E-2</v>
      </c>
      <c r="N25" s="71">
        <v>4872820.9674000004</v>
      </c>
      <c r="O25" s="71">
        <v>83900007.845500007</v>
      </c>
      <c r="P25" s="71">
        <v>19877</v>
      </c>
      <c r="Q25" s="71">
        <v>17807</v>
      </c>
      <c r="R25" s="72">
        <v>11.6246419947212</v>
      </c>
      <c r="S25" s="71">
        <v>13.7900538008754</v>
      </c>
      <c r="T25" s="71">
        <v>13.421000814286501</v>
      </c>
      <c r="U25" s="73">
        <v>2.6762258648000201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518362.54639999999</v>
      </c>
      <c r="E26" s="71">
        <v>575589.39520000003</v>
      </c>
      <c r="F26" s="72">
        <v>90.057695767637398</v>
      </c>
      <c r="G26" s="71">
        <v>448899.62239999999</v>
      </c>
      <c r="H26" s="72">
        <v>15.4740437580729</v>
      </c>
      <c r="I26" s="71">
        <v>101736.9518</v>
      </c>
      <c r="J26" s="72">
        <v>19.626601595072302</v>
      </c>
      <c r="K26" s="71">
        <v>92756.809599999993</v>
      </c>
      <c r="L26" s="72">
        <v>20.663151620418901</v>
      </c>
      <c r="M26" s="72">
        <v>9.6813832199765998E-2</v>
      </c>
      <c r="N26" s="71">
        <v>8762993.1754000001</v>
      </c>
      <c r="O26" s="71">
        <v>176728564.9921</v>
      </c>
      <c r="P26" s="71">
        <v>33928</v>
      </c>
      <c r="Q26" s="71">
        <v>32571</v>
      </c>
      <c r="R26" s="72">
        <v>4.1662828896871504</v>
      </c>
      <c r="S26" s="71">
        <v>15.2783113180854</v>
      </c>
      <c r="T26" s="71">
        <v>13.361709972061</v>
      </c>
      <c r="U26" s="73">
        <v>12.5445889020182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259433.34210000001</v>
      </c>
      <c r="E27" s="71">
        <v>284620.41830000002</v>
      </c>
      <c r="F27" s="72">
        <v>91.150643249546505</v>
      </c>
      <c r="G27" s="71">
        <v>180803.21590000001</v>
      </c>
      <c r="H27" s="72">
        <v>43.489340501271499</v>
      </c>
      <c r="I27" s="71">
        <v>72204.905599999998</v>
      </c>
      <c r="J27" s="72">
        <v>27.8317755981296</v>
      </c>
      <c r="K27" s="71">
        <v>65486.300600000002</v>
      </c>
      <c r="L27" s="72">
        <v>36.219654763342099</v>
      </c>
      <c r="M27" s="72">
        <v>0.10259558012046301</v>
      </c>
      <c r="N27" s="71">
        <v>4961340.0334000001</v>
      </c>
      <c r="O27" s="71">
        <v>69408477.226500005</v>
      </c>
      <c r="P27" s="71">
        <v>30277</v>
      </c>
      <c r="Q27" s="71">
        <v>27490</v>
      </c>
      <c r="R27" s="72">
        <v>10.1382320843943</v>
      </c>
      <c r="S27" s="71">
        <v>8.5686607689004894</v>
      </c>
      <c r="T27" s="71">
        <v>8.8298627573663104</v>
      </c>
      <c r="U27" s="73">
        <v>-3.0483408727516399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1034369.9589</v>
      </c>
      <c r="E28" s="71">
        <v>1389027.7720999999</v>
      </c>
      <c r="F28" s="72">
        <v>74.467190626159294</v>
      </c>
      <c r="G28" s="71">
        <v>849050.09660000005</v>
      </c>
      <c r="H28" s="72">
        <v>21.826728839924598</v>
      </c>
      <c r="I28" s="71">
        <v>52643.618900000001</v>
      </c>
      <c r="J28" s="72">
        <v>5.08943811129084</v>
      </c>
      <c r="K28" s="71">
        <v>39983.122000000003</v>
      </c>
      <c r="L28" s="72">
        <v>4.7091593487959598</v>
      </c>
      <c r="M28" s="72">
        <v>0.31664603129290397</v>
      </c>
      <c r="N28" s="71">
        <v>17681958.1655</v>
      </c>
      <c r="O28" s="71">
        <v>246400512.75080001</v>
      </c>
      <c r="P28" s="71">
        <v>45781</v>
      </c>
      <c r="Q28" s="71">
        <v>42254</v>
      </c>
      <c r="R28" s="72">
        <v>8.3471387324277</v>
      </c>
      <c r="S28" s="71">
        <v>22.593869922020101</v>
      </c>
      <c r="T28" s="71">
        <v>21.1943548989445</v>
      </c>
      <c r="U28" s="73">
        <v>6.1942244861364104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688390.08719999995</v>
      </c>
      <c r="E29" s="71">
        <v>781094.54469999997</v>
      </c>
      <c r="F29" s="72">
        <v>88.131467806422194</v>
      </c>
      <c r="G29" s="71">
        <v>727192.87089999998</v>
      </c>
      <c r="H29" s="72">
        <v>-5.3359686615156399</v>
      </c>
      <c r="I29" s="71">
        <v>108418.2267</v>
      </c>
      <c r="J29" s="72">
        <v>15.7495333991497</v>
      </c>
      <c r="K29" s="71">
        <v>65080.224199999997</v>
      </c>
      <c r="L29" s="72">
        <v>8.9495135065686799</v>
      </c>
      <c r="M29" s="72">
        <v>0.66591661342187003</v>
      </c>
      <c r="N29" s="71">
        <v>12601574.4333</v>
      </c>
      <c r="O29" s="71">
        <v>182367600.4878</v>
      </c>
      <c r="P29" s="71">
        <v>103463</v>
      </c>
      <c r="Q29" s="71">
        <v>99599</v>
      </c>
      <c r="R29" s="72">
        <v>3.8795570236648902</v>
      </c>
      <c r="S29" s="71">
        <v>6.6534904961193897</v>
      </c>
      <c r="T29" s="71">
        <v>6.6352244199238903</v>
      </c>
      <c r="U29" s="73">
        <v>0.27453373843617601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1025502.6513</v>
      </c>
      <c r="E30" s="71">
        <v>1343571.7524000001</v>
      </c>
      <c r="F30" s="72">
        <v>76.326601051872501</v>
      </c>
      <c r="G30" s="71">
        <v>812344.43539999996</v>
      </c>
      <c r="H30" s="72">
        <v>26.239881337408399</v>
      </c>
      <c r="I30" s="71">
        <v>125389.7116</v>
      </c>
      <c r="J30" s="72">
        <v>12.227146506256901</v>
      </c>
      <c r="K30" s="71">
        <v>72583.539799999999</v>
      </c>
      <c r="L30" s="72">
        <v>8.9350694898598899</v>
      </c>
      <c r="M30" s="72">
        <v>0.72752268552215205</v>
      </c>
      <c r="N30" s="71">
        <v>20125485.850200001</v>
      </c>
      <c r="O30" s="71">
        <v>333773493.59240001</v>
      </c>
      <c r="P30" s="71">
        <v>76190</v>
      </c>
      <c r="Q30" s="71">
        <v>72624</v>
      </c>
      <c r="R30" s="72">
        <v>4.9102225159726798</v>
      </c>
      <c r="S30" s="71">
        <v>13.4598064221026</v>
      </c>
      <c r="T30" s="71">
        <v>12.98981009859</v>
      </c>
      <c r="U30" s="73">
        <v>3.49185054207652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2301312.8681000001</v>
      </c>
      <c r="E31" s="71">
        <v>925765.77720000001</v>
      </c>
      <c r="F31" s="72">
        <v>248.58478513435401</v>
      </c>
      <c r="G31" s="71">
        <v>848553.68079999997</v>
      </c>
      <c r="H31" s="72">
        <v>171.20415834274201</v>
      </c>
      <c r="I31" s="71">
        <v>-94179.649000000005</v>
      </c>
      <c r="J31" s="72">
        <v>-4.0924313380195096</v>
      </c>
      <c r="K31" s="71">
        <v>17088.9486</v>
      </c>
      <c r="L31" s="72">
        <v>2.0138912819149999</v>
      </c>
      <c r="M31" s="72">
        <v>-6.5111435585920097</v>
      </c>
      <c r="N31" s="71">
        <v>22567809.659899998</v>
      </c>
      <c r="O31" s="71">
        <v>316782821.70050001</v>
      </c>
      <c r="P31" s="71">
        <v>46320</v>
      </c>
      <c r="Q31" s="71">
        <v>54858</v>
      </c>
      <c r="R31" s="72">
        <v>-15.563819315323199</v>
      </c>
      <c r="S31" s="71">
        <v>49.682920295768596</v>
      </c>
      <c r="T31" s="71">
        <v>59.314289844689903</v>
      </c>
      <c r="U31" s="73">
        <v>-19.385675180896499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94879.345199999996</v>
      </c>
      <c r="E32" s="71">
        <v>161698.04199999999</v>
      </c>
      <c r="F32" s="72">
        <v>58.676867095273799</v>
      </c>
      <c r="G32" s="71">
        <v>101980.27830000001</v>
      </c>
      <c r="H32" s="72">
        <v>-6.96304542247948</v>
      </c>
      <c r="I32" s="71">
        <v>24414.309799999999</v>
      </c>
      <c r="J32" s="72">
        <v>25.731954355856999</v>
      </c>
      <c r="K32" s="71">
        <v>25777.598000000002</v>
      </c>
      <c r="L32" s="72">
        <v>25.277042218073699</v>
      </c>
      <c r="M32" s="72">
        <v>-5.2886549010501001E-2</v>
      </c>
      <c r="N32" s="71">
        <v>1928148.6203999999</v>
      </c>
      <c r="O32" s="71">
        <v>34150639.6734</v>
      </c>
      <c r="P32" s="71">
        <v>22495</v>
      </c>
      <c r="Q32" s="71">
        <v>21675</v>
      </c>
      <c r="R32" s="72">
        <v>3.7831603229527202</v>
      </c>
      <c r="S32" s="71">
        <v>4.2177970749055396</v>
      </c>
      <c r="T32" s="71">
        <v>4.1035872110726599</v>
      </c>
      <c r="U32" s="73">
        <v>2.70780840814701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1">
        <v>28.4955</v>
      </c>
      <c r="O33" s="71">
        <v>214.23429999999999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thickBot="1" x14ac:dyDescent="0.2">
      <c r="A35" s="56"/>
      <c r="B35" s="45" t="s">
        <v>32</v>
      </c>
      <c r="C35" s="46"/>
      <c r="D35" s="71">
        <v>168287.9552</v>
      </c>
      <c r="E35" s="71">
        <v>200142.50219999999</v>
      </c>
      <c r="F35" s="72">
        <v>84.084066777496304</v>
      </c>
      <c r="G35" s="71">
        <v>150888.64139999999</v>
      </c>
      <c r="H35" s="72">
        <v>11.531228353945499</v>
      </c>
      <c r="I35" s="71">
        <v>21763.0749</v>
      </c>
      <c r="J35" s="72">
        <v>12.932045477726501</v>
      </c>
      <c r="K35" s="71">
        <v>9717.7798999999995</v>
      </c>
      <c r="L35" s="72">
        <v>6.4403654309793499</v>
      </c>
      <c r="M35" s="72">
        <v>1.23951099160005</v>
      </c>
      <c r="N35" s="71">
        <v>2977026.2316000001</v>
      </c>
      <c r="O35" s="71">
        <v>49268916.329999998</v>
      </c>
      <c r="P35" s="71">
        <v>11879</v>
      </c>
      <c r="Q35" s="71">
        <v>10255</v>
      </c>
      <c r="R35" s="72">
        <v>15.8361774744027</v>
      </c>
      <c r="S35" s="71">
        <v>14.166845290007601</v>
      </c>
      <c r="T35" s="71">
        <v>13.8790173086299</v>
      </c>
      <c r="U35" s="73">
        <v>2.0317013102462198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166865.92000000001</v>
      </c>
      <c r="E36" s="74"/>
      <c r="F36" s="74"/>
      <c r="G36" s="71">
        <v>5435.9</v>
      </c>
      <c r="H36" s="72">
        <v>2969.7017973104698</v>
      </c>
      <c r="I36" s="71">
        <v>20990.86</v>
      </c>
      <c r="J36" s="72">
        <v>12.5794769836765</v>
      </c>
      <c r="K36" s="71">
        <v>512.82000000000005</v>
      </c>
      <c r="L36" s="72">
        <v>9.4339483802130299</v>
      </c>
      <c r="M36" s="72">
        <v>39.932217932217903</v>
      </c>
      <c r="N36" s="71">
        <v>1174180.6399999999</v>
      </c>
      <c r="O36" s="71">
        <v>17285809.18</v>
      </c>
      <c r="P36" s="71">
        <v>103</v>
      </c>
      <c r="Q36" s="71">
        <v>57</v>
      </c>
      <c r="R36" s="72">
        <v>80.701754385964904</v>
      </c>
      <c r="S36" s="71">
        <v>1620.0574757281599</v>
      </c>
      <c r="T36" s="71">
        <v>1143.8159649122799</v>
      </c>
      <c r="U36" s="73">
        <v>29.396581167703399</v>
      </c>
      <c r="V36" s="40"/>
      <c r="W36" s="40"/>
    </row>
    <row r="37" spans="1:23" ht="12" thickBot="1" x14ac:dyDescent="0.2">
      <c r="A37" s="56"/>
      <c r="B37" s="45" t="s">
        <v>36</v>
      </c>
      <c r="C37" s="46"/>
      <c r="D37" s="71">
        <v>2979580.82</v>
      </c>
      <c r="E37" s="71">
        <v>185664.9106</v>
      </c>
      <c r="F37" s="72">
        <v>1604.81633840832</v>
      </c>
      <c r="G37" s="71">
        <v>223300.96</v>
      </c>
      <c r="H37" s="72">
        <v>1234.3340843675701</v>
      </c>
      <c r="I37" s="71">
        <v>-488273.17</v>
      </c>
      <c r="J37" s="72">
        <v>-16.387310816425501</v>
      </c>
      <c r="K37" s="71">
        <v>-31349.69</v>
      </c>
      <c r="L37" s="72">
        <v>-14.039209683648499</v>
      </c>
      <c r="M37" s="72">
        <v>14.5750557661017</v>
      </c>
      <c r="N37" s="71">
        <v>7702930.3899999997</v>
      </c>
      <c r="O37" s="71">
        <v>124955644.23999999</v>
      </c>
      <c r="P37" s="71">
        <v>947</v>
      </c>
      <c r="Q37" s="71">
        <v>62</v>
      </c>
      <c r="R37" s="72">
        <v>1427.41935483871</v>
      </c>
      <c r="S37" s="71">
        <v>3146.3366631467802</v>
      </c>
      <c r="T37" s="71">
        <v>1577.2817741935501</v>
      </c>
      <c r="U37" s="73">
        <v>49.869262476951697</v>
      </c>
      <c r="V37" s="40"/>
      <c r="W37" s="40"/>
    </row>
    <row r="38" spans="1:23" ht="12" thickBot="1" x14ac:dyDescent="0.2">
      <c r="A38" s="56"/>
      <c r="B38" s="45" t="s">
        <v>37</v>
      </c>
      <c r="C38" s="46"/>
      <c r="D38" s="71">
        <v>1787978.83</v>
      </c>
      <c r="E38" s="71">
        <v>151625.9259</v>
      </c>
      <c r="F38" s="72">
        <v>1179.2038989289999</v>
      </c>
      <c r="G38" s="71">
        <v>34602.58</v>
      </c>
      <c r="H38" s="72">
        <v>5067.18357417279</v>
      </c>
      <c r="I38" s="71">
        <v>-104381.35</v>
      </c>
      <c r="J38" s="72">
        <v>-5.8379522312353096</v>
      </c>
      <c r="K38" s="71">
        <v>-3628.19</v>
      </c>
      <c r="L38" s="72">
        <v>-10.485316412822399</v>
      </c>
      <c r="M38" s="72">
        <v>27.7695379789923</v>
      </c>
      <c r="N38" s="71">
        <v>3475655.2</v>
      </c>
      <c r="O38" s="71">
        <v>122797875.90000001</v>
      </c>
      <c r="P38" s="71">
        <v>582</v>
      </c>
      <c r="Q38" s="71">
        <v>7</v>
      </c>
      <c r="R38" s="72">
        <v>8214.2857142857101</v>
      </c>
      <c r="S38" s="71">
        <v>3072.1285738831598</v>
      </c>
      <c r="T38" s="71">
        <v>731.012857142857</v>
      </c>
      <c r="U38" s="73">
        <v>76.205004459860305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1739586.79</v>
      </c>
      <c r="E39" s="71">
        <v>119945.4678</v>
      </c>
      <c r="F39" s="72">
        <v>1450.3147321086201</v>
      </c>
      <c r="G39" s="71">
        <v>124481.3</v>
      </c>
      <c r="H39" s="72">
        <v>1297.4683667346001</v>
      </c>
      <c r="I39" s="71">
        <v>-399961.09</v>
      </c>
      <c r="J39" s="72">
        <v>-22.9917295474519</v>
      </c>
      <c r="K39" s="71">
        <v>-18519.71</v>
      </c>
      <c r="L39" s="72">
        <v>-14.877503689309201</v>
      </c>
      <c r="M39" s="72">
        <v>20.596509340589002</v>
      </c>
      <c r="N39" s="71">
        <v>5032517.4800000004</v>
      </c>
      <c r="O39" s="71">
        <v>86289545.810000002</v>
      </c>
      <c r="P39" s="71">
        <v>688</v>
      </c>
      <c r="Q39" s="71">
        <v>33</v>
      </c>
      <c r="R39" s="72">
        <v>1984.84848484848</v>
      </c>
      <c r="S39" s="71">
        <v>2528.4691715116301</v>
      </c>
      <c r="T39" s="71">
        <v>1201.94424242424</v>
      </c>
      <c r="U39" s="73">
        <v>52.463559533705201</v>
      </c>
      <c r="V39" s="40"/>
      <c r="W39" s="40"/>
    </row>
    <row r="40" spans="1:23" ht="12" thickBot="1" x14ac:dyDescent="0.2">
      <c r="A40" s="56"/>
      <c r="B40" s="45" t="s">
        <v>73</v>
      </c>
      <c r="C40" s="46"/>
      <c r="D40" s="71">
        <v>1.72</v>
      </c>
      <c r="E40" s="74"/>
      <c r="F40" s="74"/>
      <c r="G40" s="71">
        <v>4.53</v>
      </c>
      <c r="H40" s="72">
        <v>-62.030905077262702</v>
      </c>
      <c r="I40" s="71">
        <v>1.63</v>
      </c>
      <c r="J40" s="72">
        <v>94.767441860465098</v>
      </c>
      <c r="K40" s="71">
        <v>0.04</v>
      </c>
      <c r="L40" s="72">
        <v>0.88300220750551905</v>
      </c>
      <c r="M40" s="72">
        <v>39.75</v>
      </c>
      <c r="N40" s="71">
        <v>17.649999999999999</v>
      </c>
      <c r="O40" s="71">
        <v>4114.3100000000004</v>
      </c>
      <c r="P40" s="71">
        <v>3</v>
      </c>
      <c r="Q40" s="71">
        <v>71</v>
      </c>
      <c r="R40" s="72">
        <v>-95.774647887323994</v>
      </c>
      <c r="S40" s="71">
        <v>0.57333333333333303</v>
      </c>
      <c r="T40" s="71">
        <v>-5.6197183098592E-2</v>
      </c>
      <c r="U40" s="73">
        <v>109.801834261382</v>
      </c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227388.8884</v>
      </c>
      <c r="E41" s="71">
        <v>101924.0003</v>
      </c>
      <c r="F41" s="72">
        <v>223.09651086173099</v>
      </c>
      <c r="G41" s="71">
        <v>237247.00810000001</v>
      </c>
      <c r="H41" s="72">
        <v>-4.1552134962413501</v>
      </c>
      <c r="I41" s="71">
        <v>18752.696100000001</v>
      </c>
      <c r="J41" s="72">
        <v>8.2469711831354395</v>
      </c>
      <c r="K41" s="71">
        <v>15700.1088</v>
      </c>
      <c r="L41" s="72">
        <v>6.6176214088998702</v>
      </c>
      <c r="M41" s="72">
        <v>0.19443096470771001</v>
      </c>
      <c r="N41" s="71">
        <v>3492152.9918999998</v>
      </c>
      <c r="O41" s="71">
        <v>53253228.860399999</v>
      </c>
      <c r="P41" s="71">
        <v>268</v>
      </c>
      <c r="Q41" s="71">
        <v>207</v>
      </c>
      <c r="R41" s="72">
        <v>29.4685990338164</v>
      </c>
      <c r="S41" s="71">
        <v>848.46600149253698</v>
      </c>
      <c r="T41" s="71">
        <v>472.30273623188401</v>
      </c>
      <c r="U41" s="73">
        <v>44.334512472974097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610088.13269999996</v>
      </c>
      <c r="E42" s="71">
        <v>318947.62699999998</v>
      </c>
      <c r="F42" s="72">
        <v>191.281602700245</v>
      </c>
      <c r="G42" s="71">
        <v>300340.3542</v>
      </c>
      <c r="H42" s="72">
        <v>103.132254513403</v>
      </c>
      <c r="I42" s="71">
        <v>34031.315300000002</v>
      </c>
      <c r="J42" s="72">
        <v>5.5780982248238997</v>
      </c>
      <c r="K42" s="71">
        <v>21761.611199999999</v>
      </c>
      <c r="L42" s="72">
        <v>7.2456501085127902</v>
      </c>
      <c r="M42" s="72">
        <v>0.56382333032399801</v>
      </c>
      <c r="N42" s="71">
        <v>6292079.1178000001</v>
      </c>
      <c r="O42" s="71">
        <v>132289105.25319999</v>
      </c>
      <c r="P42" s="71">
        <v>2290</v>
      </c>
      <c r="Q42" s="71">
        <v>1261</v>
      </c>
      <c r="R42" s="72">
        <v>81.601903251387796</v>
      </c>
      <c r="S42" s="71">
        <v>266.41403174672502</v>
      </c>
      <c r="T42" s="71">
        <v>170.71971015067399</v>
      </c>
      <c r="U42" s="73">
        <v>35.919399953762799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1377679.52</v>
      </c>
      <c r="E43" s="71">
        <v>77375.864499999996</v>
      </c>
      <c r="F43" s="72">
        <v>1780.5029112146501</v>
      </c>
      <c r="G43" s="71">
        <v>115073.54</v>
      </c>
      <c r="H43" s="72">
        <v>1097.2165973168101</v>
      </c>
      <c r="I43" s="71">
        <v>-201805.19</v>
      </c>
      <c r="J43" s="72">
        <v>-14.6481955397</v>
      </c>
      <c r="K43" s="71">
        <v>-16722.23</v>
      </c>
      <c r="L43" s="72">
        <v>-14.5317768098557</v>
      </c>
      <c r="M43" s="72">
        <v>11.068078838767301</v>
      </c>
      <c r="N43" s="71">
        <v>3572620.84</v>
      </c>
      <c r="O43" s="71">
        <v>55947617.159999996</v>
      </c>
      <c r="P43" s="71">
        <v>783</v>
      </c>
      <c r="Q43" s="71">
        <v>41</v>
      </c>
      <c r="R43" s="72">
        <v>1809.7560975609799</v>
      </c>
      <c r="S43" s="71">
        <v>1759.48853128991</v>
      </c>
      <c r="T43" s="71">
        <v>968.58487804877996</v>
      </c>
      <c r="U43" s="73">
        <v>44.950770589070302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321630.09000000003</v>
      </c>
      <c r="E44" s="71">
        <v>15804.5571</v>
      </c>
      <c r="F44" s="72">
        <v>2035.0465246507899</v>
      </c>
      <c r="G44" s="71">
        <v>32647.06</v>
      </c>
      <c r="H44" s="72">
        <v>885.17321314691105</v>
      </c>
      <c r="I44" s="71">
        <v>42037.03</v>
      </c>
      <c r="J44" s="72">
        <v>13.069992922614899</v>
      </c>
      <c r="K44" s="71">
        <v>3554.62</v>
      </c>
      <c r="L44" s="72">
        <v>10.888024832864</v>
      </c>
      <c r="M44" s="72">
        <v>10.826026410699299</v>
      </c>
      <c r="N44" s="71">
        <v>1276941.76</v>
      </c>
      <c r="O44" s="71">
        <v>22121363.010000002</v>
      </c>
      <c r="P44" s="71">
        <v>232</v>
      </c>
      <c r="Q44" s="71">
        <v>26</v>
      </c>
      <c r="R44" s="72">
        <v>792.30769230769204</v>
      </c>
      <c r="S44" s="71">
        <v>1386.33659482759</v>
      </c>
      <c r="T44" s="71">
        <v>760.71730769230805</v>
      </c>
      <c r="U44" s="73">
        <v>45.127517333774499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88180.185899999997</v>
      </c>
      <c r="E45" s="77"/>
      <c r="F45" s="77"/>
      <c r="G45" s="76">
        <v>10957.8451</v>
      </c>
      <c r="H45" s="78">
        <v>704.72196034236697</v>
      </c>
      <c r="I45" s="76">
        <v>6787.0883999999996</v>
      </c>
      <c r="J45" s="78">
        <v>7.6968406572615304</v>
      </c>
      <c r="K45" s="76">
        <v>893.14829999999995</v>
      </c>
      <c r="L45" s="78">
        <v>8.1507658837046399</v>
      </c>
      <c r="M45" s="78">
        <v>6.5990609846091601</v>
      </c>
      <c r="N45" s="76">
        <v>423125.98629999999</v>
      </c>
      <c r="O45" s="76">
        <v>7181195.9468</v>
      </c>
      <c r="P45" s="76">
        <v>30</v>
      </c>
      <c r="Q45" s="76">
        <v>17</v>
      </c>
      <c r="R45" s="78">
        <v>76.470588235294102</v>
      </c>
      <c r="S45" s="76">
        <v>2939.3395300000002</v>
      </c>
      <c r="T45" s="76">
        <v>737.84577058823504</v>
      </c>
      <c r="U45" s="79">
        <v>74.8975658287345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22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54451</v>
      </c>
      <c r="D2" s="32">
        <v>471038.05150170898</v>
      </c>
      <c r="E2" s="32">
        <v>336203.67742393201</v>
      </c>
      <c r="F2" s="32">
        <v>134834.37407777799</v>
      </c>
      <c r="G2" s="32">
        <v>336203.67742393201</v>
      </c>
      <c r="H2" s="32">
        <v>0.28624943069442998</v>
      </c>
    </row>
    <row r="3" spans="1:8" ht="14.25" x14ac:dyDescent="0.2">
      <c r="A3" s="32">
        <v>2</v>
      </c>
      <c r="B3" s="33">
        <v>13</v>
      </c>
      <c r="C3" s="32">
        <v>8059</v>
      </c>
      <c r="D3" s="32">
        <v>76455.340801588405</v>
      </c>
      <c r="E3" s="32">
        <v>58594.530928515203</v>
      </c>
      <c r="F3" s="32">
        <v>17860.8098730731</v>
      </c>
      <c r="G3" s="32">
        <v>58594.530928515203</v>
      </c>
      <c r="H3" s="32">
        <v>0.23361101638961099</v>
      </c>
    </row>
    <row r="4" spans="1:8" ht="14.25" x14ac:dyDescent="0.2">
      <c r="A4" s="32">
        <v>3</v>
      </c>
      <c r="B4" s="33">
        <v>14</v>
      </c>
      <c r="C4" s="32">
        <v>98364</v>
      </c>
      <c r="D4" s="32">
        <v>99174.440836752095</v>
      </c>
      <c r="E4" s="32">
        <v>71061.136064957303</v>
      </c>
      <c r="F4" s="32">
        <v>28113.304771794901</v>
      </c>
      <c r="G4" s="32">
        <v>71061.136064957303</v>
      </c>
      <c r="H4" s="32">
        <v>0.28347328741758399</v>
      </c>
    </row>
    <row r="5" spans="1:8" ht="14.25" x14ac:dyDescent="0.2">
      <c r="A5" s="32">
        <v>4</v>
      </c>
      <c r="B5" s="33">
        <v>15</v>
      </c>
      <c r="C5" s="32">
        <v>2544</v>
      </c>
      <c r="D5" s="32">
        <v>37069.6947461538</v>
      </c>
      <c r="E5" s="32">
        <v>28028.042654700901</v>
      </c>
      <c r="F5" s="32">
        <v>9041.6520914529901</v>
      </c>
      <c r="G5" s="32">
        <v>28028.042654700901</v>
      </c>
      <c r="H5" s="32">
        <v>0.24390953724783801</v>
      </c>
    </row>
    <row r="6" spans="1:8" ht="14.25" x14ac:dyDescent="0.2">
      <c r="A6" s="32">
        <v>5</v>
      </c>
      <c r="B6" s="33">
        <v>16</v>
      </c>
      <c r="C6" s="32">
        <v>3190</v>
      </c>
      <c r="D6" s="32">
        <v>100585.506344444</v>
      </c>
      <c r="E6" s="32">
        <v>77692.088706837603</v>
      </c>
      <c r="F6" s="32">
        <v>22893.417637606799</v>
      </c>
      <c r="G6" s="32">
        <v>77692.088706837603</v>
      </c>
      <c r="H6" s="32">
        <v>0.22760155483246999</v>
      </c>
    </row>
    <row r="7" spans="1:8" ht="14.25" x14ac:dyDescent="0.2">
      <c r="A7" s="32">
        <v>6</v>
      </c>
      <c r="B7" s="33">
        <v>17</v>
      </c>
      <c r="C7" s="32">
        <v>12874</v>
      </c>
      <c r="D7" s="32">
        <v>177556.17620170899</v>
      </c>
      <c r="E7" s="32">
        <v>122049.143501709</v>
      </c>
      <c r="F7" s="32">
        <v>55507.032700000003</v>
      </c>
      <c r="G7" s="32">
        <v>122049.143501709</v>
      </c>
      <c r="H7" s="32">
        <v>0.31261673847347499</v>
      </c>
    </row>
    <row r="8" spans="1:8" ht="14.25" x14ac:dyDescent="0.2">
      <c r="A8" s="32">
        <v>7</v>
      </c>
      <c r="B8" s="33">
        <v>18</v>
      </c>
      <c r="C8" s="32">
        <v>72112</v>
      </c>
      <c r="D8" s="32">
        <v>133768.28791709401</v>
      </c>
      <c r="E8" s="32">
        <v>105478.19649572601</v>
      </c>
      <c r="F8" s="32">
        <v>28290.091421367499</v>
      </c>
      <c r="G8" s="32">
        <v>105478.19649572601</v>
      </c>
      <c r="H8" s="32">
        <v>0.21148578532230999</v>
      </c>
    </row>
    <row r="9" spans="1:8" ht="14.25" x14ac:dyDescent="0.2">
      <c r="A9" s="32">
        <v>8</v>
      </c>
      <c r="B9" s="33">
        <v>19</v>
      </c>
      <c r="C9" s="32">
        <v>17599</v>
      </c>
      <c r="D9" s="32">
        <v>55404.341328205097</v>
      </c>
      <c r="E9" s="32">
        <v>44704.195547863201</v>
      </c>
      <c r="F9" s="32">
        <v>10700.1457803419</v>
      </c>
      <c r="G9" s="32">
        <v>44704.195547863201</v>
      </c>
      <c r="H9" s="32">
        <v>0.193128291462869</v>
      </c>
    </row>
    <row r="10" spans="1:8" ht="14.25" x14ac:dyDescent="0.2">
      <c r="A10" s="32">
        <v>9</v>
      </c>
      <c r="B10" s="33">
        <v>21</v>
      </c>
      <c r="C10" s="32">
        <v>183671</v>
      </c>
      <c r="D10" s="32">
        <v>779978.80555470102</v>
      </c>
      <c r="E10" s="32">
        <v>749122.87697521399</v>
      </c>
      <c r="F10" s="32">
        <v>30855.928579487201</v>
      </c>
      <c r="G10" s="32">
        <v>749122.87697521399</v>
      </c>
      <c r="H10" s="35">
        <v>3.9559957731855597E-2</v>
      </c>
    </row>
    <row r="11" spans="1:8" ht="14.25" x14ac:dyDescent="0.2">
      <c r="A11" s="32">
        <v>10</v>
      </c>
      <c r="B11" s="33">
        <v>22</v>
      </c>
      <c r="C11" s="32">
        <v>50023.28</v>
      </c>
      <c r="D11" s="32">
        <v>878338.84796923096</v>
      </c>
      <c r="E11" s="32">
        <v>761389.42546495702</v>
      </c>
      <c r="F11" s="32">
        <v>116949.422504274</v>
      </c>
      <c r="G11" s="32">
        <v>761389.42546495702</v>
      </c>
      <c r="H11" s="32">
        <v>0.13314841165760499</v>
      </c>
    </row>
    <row r="12" spans="1:8" ht="14.25" x14ac:dyDescent="0.2">
      <c r="A12" s="32">
        <v>11</v>
      </c>
      <c r="B12" s="33">
        <v>23</v>
      </c>
      <c r="C12" s="32">
        <v>147889.86300000001</v>
      </c>
      <c r="D12" s="32">
        <v>1293255.7226350401</v>
      </c>
      <c r="E12" s="32">
        <v>1118975.81832906</v>
      </c>
      <c r="F12" s="32">
        <v>174279.90430598299</v>
      </c>
      <c r="G12" s="32">
        <v>1118975.81832906</v>
      </c>
      <c r="H12" s="32">
        <v>0.13476059007949601</v>
      </c>
    </row>
    <row r="13" spans="1:8" ht="14.25" x14ac:dyDescent="0.2">
      <c r="A13" s="32">
        <v>12</v>
      </c>
      <c r="B13" s="33">
        <v>24</v>
      </c>
      <c r="C13" s="32">
        <v>15031</v>
      </c>
      <c r="D13" s="32">
        <v>442581.43256239302</v>
      </c>
      <c r="E13" s="32">
        <v>411548.81806666701</v>
      </c>
      <c r="F13" s="32">
        <v>31032.614495726499</v>
      </c>
      <c r="G13" s="32">
        <v>411548.81806666701</v>
      </c>
      <c r="H13" s="32">
        <v>7.0117298676671602E-2</v>
      </c>
    </row>
    <row r="14" spans="1:8" ht="14.25" x14ac:dyDescent="0.2">
      <c r="A14" s="32">
        <v>13</v>
      </c>
      <c r="B14" s="33">
        <v>25</v>
      </c>
      <c r="C14" s="32">
        <v>75885</v>
      </c>
      <c r="D14" s="32">
        <v>952911.00360000005</v>
      </c>
      <c r="E14" s="32">
        <v>884909.93570000003</v>
      </c>
      <c r="F14" s="32">
        <v>68001.067899999995</v>
      </c>
      <c r="G14" s="32">
        <v>884909.93570000003</v>
      </c>
      <c r="H14" s="32">
        <v>7.13614048353928E-2</v>
      </c>
    </row>
    <row r="15" spans="1:8" ht="14.25" x14ac:dyDescent="0.2">
      <c r="A15" s="32">
        <v>14</v>
      </c>
      <c r="B15" s="33">
        <v>26</v>
      </c>
      <c r="C15" s="32">
        <v>51666</v>
      </c>
      <c r="D15" s="32">
        <v>299791.13094344601</v>
      </c>
      <c r="E15" s="32">
        <v>258819.04143258501</v>
      </c>
      <c r="F15" s="32">
        <v>40972.0895108615</v>
      </c>
      <c r="G15" s="32">
        <v>258819.04143258501</v>
      </c>
      <c r="H15" s="32">
        <v>0.13666878463656301</v>
      </c>
    </row>
    <row r="16" spans="1:8" ht="14.25" x14ac:dyDescent="0.2">
      <c r="A16" s="32">
        <v>15</v>
      </c>
      <c r="B16" s="33">
        <v>27</v>
      </c>
      <c r="C16" s="32">
        <v>155929.23000000001</v>
      </c>
      <c r="D16" s="32">
        <v>1142952.9638</v>
      </c>
      <c r="E16" s="32">
        <v>1027310.9306</v>
      </c>
      <c r="F16" s="32">
        <v>115642.03320000001</v>
      </c>
      <c r="G16" s="32">
        <v>1027310.9306</v>
      </c>
      <c r="H16" s="32">
        <v>0.101178295925252</v>
      </c>
    </row>
    <row r="17" spans="1:8" ht="14.25" x14ac:dyDescent="0.2">
      <c r="A17" s="32">
        <v>16</v>
      </c>
      <c r="B17" s="33">
        <v>29</v>
      </c>
      <c r="C17" s="32">
        <v>166359</v>
      </c>
      <c r="D17" s="32">
        <v>2227406.6702410299</v>
      </c>
      <c r="E17" s="32">
        <v>1988956.0638196601</v>
      </c>
      <c r="F17" s="32">
        <v>238450.606421367</v>
      </c>
      <c r="G17" s="32">
        <v>1988956.0638196601</v>
      </c>
      <c r="H17" s="32">
        <v>0.107053018026369</v>
      </c>
    </row>
    <row r="18" spans="1:8" ht="14.25" x14ac:dyDescent="0.2">
      <c r="A18" s="32">
        <v>17</v>
      </c>
      <c r="B18" s="33">
        <v>31</v>
      </c>
      <c r="C18" s="32">
        <v>25363.217000000001</v>
      </c>
      <c r="D18" s="32">
        <v>236834.56065501101</v>
      </c>
      <c r="E18" s="32">
        <v>203507.265906407</v>
      </c>
      <c r="F18" s="32">
        <v>33327.294748603897</v>
      </c>
      <c r="G18" s="32">
        <v>203507.265906407</v>
      </c>
      <c r="H18" s="32">
        <v>0.14071972712272601</v>
      </c>
    </row>
    <row r="19" spans="1:8" ht="14.25" x14ac:dyDescent="0.2">
      <c r="A19" s="32">
        <v>18</v>
      </c>
      <c r="B19" s="33">
        <v>32</v>
      </c>
      <c r="C19" s="32">
        <v>19980.45</v>
      </c>
      <c r="D19" s="32">
        <v>274104.91479592299</v>
      </c>
      <c r="E19" s="32">
        <v>254667.24109137899</v>
      </c>
      <c r="F19" s="32">
        <v>19437.673704543999</v>
      </c>
      <c r="G19" s="32">
        <v>254667.24109137899</v>
      </c>
      <c r="H19" s="32">
        <v>7.0913262241269204E-2</v>
      </c>
    </row>
    <row r="20" spans="1:8" ht="14.25" x14ac:dyDescent="0.2">
      <c r="A20" s="32">
        <v>19</v>
      </c>
      <c r="B20" s="33">
        <v>33</v>
      </c>
      <c r="C20" s="32">
        <v>36532.550000000003</v>
      </c>
      <c r="D20" s="32">
        <v>518362.45450902398</v>
      </c>
      <c r="E20" s="32">
        <v>416625.58220493502</v>
      </c>
      <c r="F20" s="32">
        <v>101736.872304088</v>
      </c>
      <c r="G20" s="32">
        <v>416625.58220493502</v>
      </c>
      <c r="H20" s="32">
        <v>0.19626589738342501</v>
      </c>
    </row>
    <row r="21" spans="1:8" ht="14.25" x14ac:dyDescent="0.2">
      <c r="A21" s="32">
        <v>20</v>
      </c>
      <c r="B21" s="33">
        <v>34</v>
      </c>
      <c r="C21" s="32">
        <v>46771.819000000003</v>
      </c>
      <c r="D21" s="32">
        <v>259433.21781528601</v>
      </c>
      <c r="E21" s="32">
        <v>187228.44664116501</v>
      </c>
      <c r="F21" s="32">
        <v>72204.771174121706</v>
      </c>
      <c r="G21" s="32">
        <v>187228.44664116501</v>
      </c>
      <c r="H21" s="32">
        <v>0.27831737116073801</v>
      </c>
    </row>
    <row r="22" spans="1:8" ht="14.25" x14ac:dyDescent="0.2">
      <c r="A22" s="32">
        <v>21</v>
      </c>
      <c r="B22" s="33">
        <v>35</v>
      </c>
      <c r="C22" s="32">
        <v>35222.483</v>
      </c>
      <c r="D22" s="32">
        <v>1034369.95873363</v>
      </c>
      <c r="E22" s="32">
        <v>981726.34853008797</v>
      </c>
      <c r="F22" s="32">
        <v>52643.6102035398</v>
      </c>
      <c r="G22" s="32">
        <v>981726.34853008797</v>
      </c>
      <c r="H22" s="32">
        <v>5.0894372713599499E-2</v>
      </c>
    </row>
    <row r="23" spans="1:8" ht="14.25" x14ac:dyDescent="0.2">
      <c r="A23" s="32">
        <v>22</v>
      </c>
      <c r="B23" s="33">
        <v>36</v>
      </c>
      <c r="C23" s="32">
        <v>135118.73499999999</v>
      </c>
      <c r="D23" s="32">
        <v>688390.08707168105</v>
      </c>
      <c r="E23" s="32">
        <v>579971.83564270101</v>
      </c>
      <c r="F23" s="32">
        <v>108418.25142898101</v>
      </c>
      <c r="G23" s="32">
        <v>579971.83564270101</v>
      </c>
      <c r="H23" s="32">
        <v>0.157495369943773</v>
      </c>
    </row>
    <row r="24" spans="1:8" ht="14.25" x14ac:dyDescent="0.2">
      <c r="A24" s="32">
        <v>23</v>
      </c>
      <c r="B24" s="33">
        <v>37</v>
      </c>
      <c r="C24" s="32">
        <v>134125.91</v>
      </c>
      <c r="D24" s="32">
        <v>1025502.67599204</v>
      </c>
      <c r="E24" s="32">
        <v>900112.94415365602</v>
      </c>
      <c r="F24" s="32">
        <v>125389.73183838</v>
      </c>
      <c r="G24" s="32">
        <v>900112.94415365602</v>
      </c>
      <c r="H24" s="32">
        <v>0.122271481853601</v>
      </c>
    </row>
    <row r="25" spans="1:8" ht="14.25" x14ac:dyDescent="0.2">
      <c r="A25" s="32">
        <v>24</v>
      </c>
      <c r="B25" s="33">
        <v>38</v>
      </c>
      <c r="C25" s="32">
        <v>565886.076</v>
      </c>
      <c r="D25" s="32">
        <v>2301313.6394300899</v>
      </c>
      <c r="E25" s="32">
        <v>2395492.0283955801</v>
      </c>
      <c r="F25" s="32">
        <v>-94178.388965486694</v>
      </c>
      <c r="G25" s="32">
        <v>2395492.0283955801</v>
      </c>
      <c r="H25" s="32">
        <v>-4.0923752135241201E-2</v>
      </c>
    </row>
    <row r="26" spans="1:8" ht="14.25" x14ac:dyDescent="0.2">
      <c r="A26" s="32">
        <v>25</v>
      </c>
      <c r="B26" s="33">
        <v>39</v>
      </c>
      <c r="C26" s="32">
        <v>76954.402000000002</v>
      </c>
      <c r="D26" s="32">
        <v>94879.307375372504</v>
      </c>
      <c r="E26" s="32">
        <v>70465.047864939494</v>
      </c>
      <c r="F26" s="32">
        <v>24414.259510432999</v>
      </c>
      <c r="G26" s="32">
        <v>70465.047864939494</v>
      </c>
      <c r="H26" s="32">
        <v>0.25731911610444702</v>
      </c>
    </row>
    <row r="27" spans="1:8" ht="14.25" x14ac:dyDescent="0.2">
      <c r="A27" s="32">
        <v>26</v>
      </c>
      <c r="B27" s="33">
        <v>42</v>
      </c>
      <c r="C27" s="32">
        <v>9142.3089999999993</v>
      </c>
      <c r="D27" s="32">
        <v>168287.9553</v>
      </c>
      <c r="E27" s="32">
        <v>146524.87880000001</v>
      </c>
      <c r="F27" s="32">
        <v>21763.076499999999</v>
      </c>
      <c r="G27" s="32">
        <v>146524.87880000001</v>
      </c>
      <c r="H27" s="32">
        <v>0.129320464207934</v>
      </c>
    </row>
    <row r="28" spans="1:8" ht="14.25" x14ac:dyDescent="0.2">
      <c r="A28" s="32">
        <v>27</v>
      </c>
      <c r="B28" s="33">
        <v>75</v>
      </c>
      <c r="C28" s="32">
        <v>1070</v>
      </c>
      <c r="D28" s="32">
        <v>227388.88888888899</v>
      </c>
      <c r="E28" s="32">
        <v>208636.19230769199</v>
      </c>
      <c r="F28" s="32">
        <v>18752.6965811966</v>
      </c>
      <c r="G28" s="32">
        <v>208636.19230769199</v>
      </c>
      <c r="H28" s="32">
        <v>8.2469713770226799E-2</v>
      </c>
    </row>
    <row r="29" spans="1:8" ht="14.25" x14ac:dyDescent="0.2">
      <c r="A29" s="32">
        <v>28</v>
      </c>
      <c r="B29" s="33">
        <v>76</v>
      </c>
      <c r="C29" s="32">
        <v>2662</v>
      </c>
      <c r="D29" s="32">
        <v>610088.12172649603</v>
      </c>
      <c r="E29" s="32">
        <v>576056.81223675201</v>
      </c>
      <c r="F29" s="32">
        <v>34031.309489743602</v>
      </c>
      <c r="G29" s="32">
        <v>576056.81223675201</v>
      </c>
      <c r="H29" s="32">
        <v>5.5780973727923101E-2</v>
      </c>
    </row>
    <row r="30" spans="1:8" ht="14.25" x14ac:dyDescent="0.2">
      <c r="A30" s="32">
        <v>29</v>
      </c>
      <c r="B30" s="33">
        <v>99</v>
      </c>
      <c r="C30" s="32">
        <v>30</v>
      </c>
      <c r="D30" s="32">
        <v>88180.186067619696</v>
      </c>
      <c r="E30" s="32">
        <v>81393.097874593397</v>
      </c>
      <c r="F30" s="32">
        <v>6787.0881930262503</v>
      </c>
      <c r="G30" s="32">
        <v>81393.097874593397</v>
      </c>
      <c r="H30" s="32">
        <v>7.6968404079139296E-2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6">
        <v>70</v>
      </c>
      <c r="C32" s="37">
        <v>101</v>
      </c>
      <c r="D32" s="37">
        <v>166865.92000000001</v>
      </c>
      <c r="E32" s="37">
        <v>145875.06</v>
      </c>
      <c r="F32" s="32"/>
      <c r="G32" s="32"/>
      <c r="H32" s="32"/>
    </row>
    <row r="33" spans="1:8" ht="14.25" x14ac:dyDescent="0.2">
      <c r="A33" s="32"/>
      <c r="B33" s="36">
        <v>71</v>
      </c>
      <c r="C33" s="37">
        <v>888</v>
      </c>
      <c r="D33" s="37">
        <v>2979580.82</v>
      </c>
      <c r="E33" s="37">
        <v>3467853.99</v>
      </c>
      <c r="F33" s="32"/>
      <c r="G33" s="32"/>
      <c r="H33" s="32"/>
    </row>
    <row r="34" spans="1:8" ht="14.25" x14ac:dyDescent="0.2">
      <c r="A34" s="32"/>
      <c r="B34" s="36">
        <v>72</v>
      </c>
      <c r="C34" s="37">
        <v>561</v>
      </c>
      <c r="D34" s="37">
        <v>1787978.83</v>
      </c>
      <c r="E34" s="37">
        <v>1892360.18</v>
      </c>
      <c r="F34" s="32"/>
      <c r="G34" s="32"/>
      <c r="H34" s="32"/>
    </row>
    <row r="35" spans="1:8" ht="14.25" x14ac:dyDescent="0.2">
      <c r="A35" s="32"/>
      <c r="B35" s="36">
        <v>73</v>
      </c>
      <c r="C35" s="37">
        <v>643</v>
      </c>
      <c r="D35" s="37">
        <v>1739586.79</v>
      </c>
      <c r="E35" s="37">
        <v>2139547.88</v>
      </c>
      <c r="F35" s="32"/>
      <c r="G35" s="32"/>
      <c r="H35" s="32"/>
    </row>
    <row r="36" spans="1:8" ht="14.25" x14ac:dyDescent="0.2">
      <c r="A36" s="32"/>
      <c r="B36" s="36">
        <v>74</v>
      </c>
      <c r="C36" s="37">
        <v>4</v>
      </c>
      <c r="D36" s="37">
        <v>1.72</v>
      </c>
      <c r="E36" s="37">
        <v>0.09</v>
      </c>
      <c r="F36" s="32"/>
      <c r="G36" s="32"/>
      <c r="H36" s="32"/>
    </row>
    <row r="37" spans="1:8" ht="14.25" x14ac:dyDescent="0.2">
      <c r="A37" s="32"/>
      <c r="B37" s="36">
        <v>77</v>
      </c>
      <c r="C37" s="37">
        <v>754</v>
      </c>
      <c r="D37" s="37">
        <v>1377679.52</v>
      </c>
      <c r="E37" s="37">
        <v>1579484.71</v>
      </c>
      <c r="F37" s="32"/>
      <c r="G37" s="32"/>
      <c r="H37" s="32"/>
    </row>
    <row r="38" spans="1:8" ht="14.25" x14ac:dyDescent="0.2">
      <c r="A38" s="32"/>
      <c r="B38" s="36">
        <v>78</v>
      </c>
      <c r="C38" s="37">
        <v>208</v>
      </c>
      <c r="D38" s="37">
        <v>321630.09000000003</v>
      </c>
      <c r="E38" s="37">
        <v>279593.06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2015-09-19T02:58:46Z</dcterms:modified>
</cp:coreProperties>
</file>