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<sst xmlns="http://schemas.openxmlformats.org/spreadsheetml/2006/main" count="117" uniqueCount="75">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</sst>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28" sqref="K2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23316765.942899998</v>
      </c>
      <c r="F3" s="25">
        <f>RA!I7</f>
        <v>1584489.2464999999</v>
      </c>
      <c r="G3" s="16">
        <f>SUM(G4:G40)</f>
        <v>21732276.696400002</v>
      </c>
      <c r="H3" s="27">
        <f>RA!J7</f>
        <v>6.7954932102514798</v>
      </c>
      <c r="I3" s="20">
        <f>SUM(I4:I40)</f>
        <v>23316772.205141447</v>
      </c>
      <c r="J3" s="21">
        <f>SUM(J4:J40)</f>
        <v>21732276.728741165</v>
      </c>
      <c r="K3" s="22">
        <f>E3-I3</f>
        <v>-6.2622414492070675</v>
      </c>
      <c r="L3" s="22">
        <f>G3-J3</f>
        <v>-3.2341163605451584E-2</v>
      </c>
    </row>
    <row r="4" spans="1:13" x14ac:dyDescent="0.15">
      <c r="A4" s="44">
        <f>RA!A8</f>
        <v>42266</v>
      </c>
      <c r="B4" s="12">
        <v>12</v>
      </c>
      <c r="C4" s="42" t="s">
        <v>6</v>
      </c>
      <c r="D4" s="42"/>
      <c r="E4" s="15">
        <f>VLOOKUP(C4,RA!B8:D36,3,0)</f>
        <v>591772.02339999995</v>
      </c>
      <c r="F4" s="25">
        <f>VLOOKUP(C4,RA!B8:I39,8,0)</f>
        <v>155968.92559999999</v>
      </c>
      <c r="G4" s="16">
        <f t="shared" ref="G4:G40" si="0">E4-F4</f>
        <v>435803.09779999999</v>
      </c>
      <c r="H4" s="27">
        <f>RA!J8</f>
        <v>26.356251974178701</v>
      </c>
      <c r="I4" s="20">
        <f>VLOOKUP(B4,RMS!B:D,3,FALSE)</f>
        <v>591772.86946666695</v>
      </c>
      <c r="J4" s="21">
        <f>VLOOKUP(B4,RMS!B:E,4,FALSE)</f>
        <v>435803.11473076901</v>
      </c>
      <c r="K4" s="22">
        <f t="shared" ref="K4:K40" si="1">E4-I4</f>
        <v>-0.8460666669998318</v>
      </c>
      <c r="L4" s="22">
        <f t="shared" ref="L4:L40" si="2">G4-J4</f>
        <v>-1.693076902301982E-2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121920.2363</v>
      </c>
      <c r="F5" s="25">
        <f>VLOOKUP(C5,RA!B9:I40,8,0)</f>
        <v>28941.422399999999</v>
      </c>
      <c r="G5" s="16">
        <f t="shared" si="0"/>
        <v>92978.813900000008</v>
      </c>
      <c r="H5" s="27">
        <f>RA!J9</f>
        <v>23.737997299140702</v>
      </c>
      <c r="I5" s="20">
        <f>VLOOKUP(B5,RMS!B:D,3,FALSE)</f>
        <v>121920.323703691</v>
      </c>
      <c r="J5" s="21">
        <f>VLOOKUP(B5,RMS!B:E,4,FALSE)</f>
        <v>92978.787608622602</v>
      </c>
      <c r="K5" s="22">
        <f t="shared" si="1"/>
        <v>-8.7403690995415673E-2</v>
      </c>
      <c r="L5" s="22">
        <f t="shared" si="2"/>
        <v>2.6291377405868843E-2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161322.94270000001</v>
      </c>
      <c r="F6" s="25">
        <f>VLOOKUP(C6,RA!B10:I41,8,0)</f>
        <v>45910.412499999999</v>
      </c>
      <c r="G6" s="16">
        <f t="shared" si="0"/>
        <v>115412.53020000001</v>
      </c>
      <c r="H6" s="27">
        <f>RA!J10</f>
        <v>28.458700127592</v>
      </c>
      <c r="I6" s="20">
        <f>VLOOKUP(B6,RMS!B:D,3,FALSE)</f>
        <v>161325.31179145299</v>
      </c>
      <c r="J6" s="21">
        <f>VLOOKUP(B6,RMS!B:E,4,FALSE)</f>
        <v>115412.529919658</v>
      </c>
      <c r="K6" s="22">
        <f>E6-I6</f>
        <v>-2.3690914529724978</v>
      </c>
      <c r="L6" s="22">
        <f t="shared" si="2"/>
        <v>2.8034200659021735E-4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49326.644</v>
      </c>
      <c r="F7" s="25">
        <f>VLOOKUP(C7,RA!B11:I42,8,0)</f>
        <v>11991.629199999999</v>
      </c>
      <c r="G7" s="16">
        <f t="shared" si="0"/>
        <v>37335.014800000004</v>
      </c>
      <c r="H7" s="27">
        <f>RA!J11</f>
        <v>24.310652879608</v>
      </c>
      <c r="I7" s="20">
        <f>VLOOKUP(B7,RMS!B:D,3,FALSE)</f>
        <v>49326.686366666698</v>
      </c>
      <c r="J7" s="21">
        <f>VLOOKUP(B7,RMS!B:E,4,FALSE)</f>
        <v>37335.014007692298</v>
      </c>
      <c r="K7" s="22">
        <f t="shared" si="1"/>
        <v>-4.2366666697489563E-2</v>
      </c>
      <c r="L7" s="22">
        <f t="shared" si="2"/>
        <v>7.9230770643334836E-4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128971.451</v>
      </c>
      <c r="F8" s="25">
        <f>VLOOKUP(C8,RA!B12:I43,8,0)</f>
        <v>30715.177199999998</v>
      </c>
      <c r="G8" s="16">
        <f t="shared" si="0"/>
        <v>98256.273799999995</v>
      </c>
      <c r="H8" s="27">
        <f>RA!J12</f>
        <v>23.815485490661001</v>
      </c>
      <c r="I8" s="20">
        <f>VLOOKUP(B8,RMS!B:D,3,FALSE)</f>
        <v>128971.455773504</v>
      </c>
      <c r="J8" s="21">
        <f>VLOOKUP(B8,RMS!B:E,4,FALSE)</f>
        <v>98256.272899145304</v>
      </c>
      <c r="K8" s="22">
        <f t="shared" si="1"/>
        <v>-4.7735039988765493E-3</v>
      </c>
      <c r="L8" s="22">
        <f t="shared" si="2"/>
        <v>9.0085469128098339E-4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230295.48670000001</v>
      </c>
      <c r="F9" s="25">
        <f>VLOOKUP(C9,RA!B13:I44,8,0)</f>
        <v>72900.447799999994</v>
      </c>
      <c r="G9" s="16">
        <f t="shared" si="0"/>
        <v>157395.03890000001</v>
      </c>
      <c r="H9" s="27">
        <f>RA!J13</f>
        <v>31.655178677020899</v>
      </c>
      <c r="I9" s="20">
        <f>VLOOKUP(B9,RMS!B:D,3,FALSE)</f>
        <v>230295.735613675</v>
      </c>
      <c r="J9" s="21">
        <f>VLOOKUP(B9,RMS!B:E,4,FALSE)</f>
        <v>157395.03574871799</v>
      </c>
      <c r="K9" s="22">
        <f t="shared" si="1"/>
        <v>-0.24891367499367334</v>
      </c>
      <c r="L9" s="22">
        <f t="shared" si="2"/>
        <v>3.1512820278294384E-3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186253.3161</v>
      </c>
      <c r="F10" s="25">
        <f>VLOOKUP(C10,RA!B14:I45,8,0)</f>
        <v>44644.618199999997</v>
      </c>
      <c r="G10" s="16">
        <f t="shared" si="0"/>
        <v>141608.6979</v>
      </c>
      <c r="H10" s="27">
        <f>RA!J14</f>
        <v>23.969838032859599</v>
      </c>
      <c r="I10" s="20">
        <f>VLOOKUP(B10,RMS!B:D,3,FALSE)</f>
        <v>186253.299170085</v>
      </c>
      <c r="J10" s="21">
        <f>VLOOKUP(B10,RMS!B:E,4,FALSE)</f>
        <v>141608.699858974</v>
      </c>
      <c r="K10" s="22">
        <f t="shared" si="1"/>
        <v>1.6929915000218898E-2</v>
      </c>
      <c r="L10" s="22">
        <f t="shared" si="2"/>
        <v>-1.9589739968068898E-3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89039.231799999994</v>
      </c>
      <c r="F11" s="25">
        <f>VLOOKUP(C11,RA!B15:I46,8,0)</f>
        <v>17339.6086</v>
      </c>
      <c r="G11" s="16">
        <f t="shared" si="0"/>
        <v>71699.623200000002</v>
      </c>
      <c r="H11" s="27">
        <f>RA!J15</f>
        <v>19.4741219678852</v>
      </c>
      <c r="I11" s="20">
        <f>VLOOKUP(B11,RMS!B:D,3,FALSE)</f>
        <v>89039.259614529903</v>
      </c>
      <c r="J11" s="21">
        <f>VLOOKUP(B11,RMS!B:E,4,FALSE)</f>
        <v>71699.622838461495</v>
      </c>
      <c r="K11" s="22">
        <f t="shared" si="1"/>
        <v>-2.7814529908937402E-2</v>
      </c>
      <c r="L11" s="22">
        <f t="shared" si="2"/>
        <v>3.6153850669506937E-4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986703.01199999999</v>
      </c>
      <c r="F12" s="25">
        <f>VLOOKUP(C12,RA!B16:I47,8,0)</f>
        <v>35270.849000000002</v>
      </c>
      <c r="G12" s="16">
        <f t="shared" si="0"/>
        <v>951432.16299999994</v>
      </c>
      <c r="H12" s="27">
        <f>RA!J16</f>
        <v>3.5746165331458402</v>
      </c>
      <c r="I12" s="20">
        <f>VLOOKUP(B12,RMS!B:D,3,FALSE)</f>
        <v>986702.50870598305</v>
      </c>
      <c r="J12" s="21">
        <f>VLOOKUP(B12,RMS!B:E,4,FALSE)</f>
        <v>951432.16305897397</v>
      </c>
      <c r="K12" s="22">
        <f t="shared" si="1"/>
        <v>0.50329401693306863</v>
      </c>
      <c r="L12" s="22">
        <f t="shared" si="2"/>
        <v>-5.8974022977054119E-5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1606498.3319000001</v>
      </c>
      <c r="F13" s="25">
        <f>VLOOKUP(C13,RA!B17:I48,8,0)</f>
        <v>129324.1755</v>
      </c>
      <c r="G13" s="16">
        <f t="shared" si="0"/>
        <v>1477174.1564000002</v>
      </c>
      <c r="H13" s="27">
        <f>RA!J17</f>
        <v>8.0500659684500704</v>
      </c>
      <c r="I13" s="20">
        <f>VLOOKUP(B13,RMS!B:D,3,FALSE)</f>
        <v>1606498.1821290599</v>
      </c>
      <c r="J13" s="21">
        <f>VLOOKUP(B13,RMS!B:E,4,FALSE)</f>
        <v>1477174.16161111</v>
      </c>
      <c r="K13" s="22">
        <f t="shared" si="1"/>
        <v>0.14977094018831849</v>
      </c>
      <c r="L13" s="22">
        <f t="shared" si="2"/>
        <v>-5.2111097611486912E-3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1847353.612</v>
      </c>
      <c r="F14" s="25">
        <f>VLOOKUP(C14,RA!B18:I49,8,0)</f>
        <v>275922.67070000002</v>
      </c>
      <c r="G14" s="16">
        <f t="shared" si="0"/>
        <v>1571430.9413000001</v>
      </c>
      <c r="H14" s="27">
        <f>RA!J18</f>
        <v>14.936104755888</v>
      </c>
      <c r="I14" s="20">
        <f>VLOOKUP(B14,RMS!B:D,3,FALSE)</f>
        <v>1847353.4265299099</v>
      </c>
      <c r="J14" s="21">
        <f>VLOOKUP(B14,RMS!B:E,4,FALSE)</f>
        <v>1571430.9354111101</v>
      </c>
      <c r="K14" s="22">
        <f t="shared" si="1"/>
        <v>0.18547009001486003</v>
      </c>
      <c r="L14" s="22">
        <f t="shared" si="2"/>
        <v>5.8888900093734264E-3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519823.23959999997</v>
      </c>
      <c r="F15" s="25">
        <f>VLOOKUP(C15,RA!B19:I50,8,0)</f>
        <v>40846.800799999997</v>
      </c>
      <c r="G15" s="16">
        <f t="shared" si="0"/>
        <v>478976.4388</v>
      </c>
      <c r="H15" s="27">
        <f>RA!J19</f>
        <v>7.8578250621175201</v>
      </c>
      <c r="I15" s="20">
        <f>VLOOKUP(B15,RMS!B:D,3,FALSE)</f>
        <v>519823.25918461499</v>
      </c>
      <c r="J15" s="21">
        <f>VLOOKUP(B15,RMS!B:E,4,FALSE)</f>
        <v>478976.438178632</v>
      </c>
      <c r="K15" s="22">
        <f t="shared" si="1"/>
        <v>-1.9584615016356111E-2</v>
      </c>
      <c r="L15" s="22">
        <f t="shared" si="2"/>
        <v>6.2136800261214375E-4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1035063.0847</v>
      </c>
      <c r="F16" s="25">
        <f>VLOOKUP(C16,RA!B20:I51,8,0)</f>
        <v>78020.251900000003</v>
      </c>
      <c r="G16" s="16">
        <f t="shared" si="0"/>
        <v>957042.83279999997</v>
      </c>
      <c r="H16" s="27">
        <f>RA!J20</f>
        <v>7.5377291542199298</v>
      </c>
      <c r="I16" s="20">
        <f>VLOOKUP(B16,RMS!B:D,3,FALSE)</f>
        <v>1035063.2945</v>
      </c>
      <c r="J16" s="21">
        <f>VLOOKUP(B16,RMS!B:E,4,FALSE)</f>
        <v>957042.83279999997</v>
      </c>
      <c r="K16" s="22">
        <f t="shared" si="1"/>
        <v>-0.20979999995324761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365702.35340000002</v>
      </c>
      <c r="F17" s="25">
        <f>VLOOKUP(C17,RA!B21:I52,8,0)</f>
        <v>49734.974900000001</v>
      </c>
      <c r="G17" s="16">
        <f t="shared" si="0"/>
        <v>315967.37849999999</v>
      </c>
      <c r="H17" s="27">
        <f>RA!J21</f>
        <v>13.599850927292399</v>
      </c>
      <c r="I17" s="20">
        <f>VLOOKUP(B17,RMS!B:D,3,FALSE)</f>
        <v>365702.03941061901</v>
      </c>
      <c r="J17" s="21">
        <f>VLOOKUP(B17,RMS!B:E,4,FALSE)</f>
        <v>315967.37840796501</v>
      </c>
      <c r="K17" s="22">
        <f t="shared" si="1"/>
        <v>0.31398938101483509</v>
      </c>
      <c r="L17" s="22">
        <f t="shared" si="2"/>
        <v>9.2034984845668077E-5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1385567.8883</v>
      </c>
      <c r="F18" s="25">
        <f>VLOOKUP(C18,RA!B22:I53,8,0)</f>
        <v>151909.66949999999</v>
      </c>
      <c r="G18" s="16">
        <f t="shared" si="0"/>
        <v>1233658.2187999999</v>
      </c>
      <c r="H18" s="27">
        <f>RA!J22</f>
        <v>10.963711759110099</v>
      </c>
      <c r="I18" s="20">
        <f>VLOOKUP(B18,RMS!B:D,3,FALSE)</f>
        <v>1385569.23686667</v>
      </c>
      <c r="J18" s="21">
        <f>VLOOKUP(B18,RMS!B:E,4,FALSE)</f>
        <v>1233658.2212</v>
      </c>
      <c r="K18" s="22">
        <f t="shared" si="1"/>
        <v>-1.3485666699707508</v>
      </c>
      <c r="L18" s="22">
        <f t="shared" si="2"/>
        <v>-2.4000001139938831E-3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2506104.7762000002</v>
      </c>
      <c r="F19" s="25">
        <f>VLOOKUP(C19,RA!B23:I54,8,0)</f>
        <v>242685.04810000001</v>
      </c>
      <c r="G19" s="16">
        <f t="shared" si="0"/>
        <v>2263419.7280999999</v>
      </c>
      <c r="H19" s="27">
        <f>RA!J23</f>
        <v>9.6837550610307197</v>
      </c>
      <c r="I19" s="20">
        <f>VLOOKUP(B19,RMS!B:D,3,FALSE)</f>
        <v>2506106.5759598301</v>
      </c>
      <c r="J19" s="21">
        <f>VLOOKUP(B19,RMS!B:E,4,FALSE)</f>
        <v>2263419.7602931601</v>
      </c>
      <c r="K19" s="22">
        <f t="shared" si="1"/>
        <v>-1.7997598298825324</v>
      </c>
      <c r="L19" s="22">
        <f t="shared" si="2"/>
        <v>-3.2193160150200129E-2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295712.90250000003</v>
      </c>
      <c r="F20" s="25">
        <f>VLOOKUP(C20,RA!B24:I55,8,0)</f>
        <v>41493.945</v>
      </c>
      <c r="G20" s="16">
        <f t="shared" si="0"/>
        <v>254218.95750000002</v>
      </c>
      <c r="H20" s="27">
        <f>RA!J24</f>
        <v>14.0318344749939</v>
      </c>
      <c r="I20" s="20">
        <f>VLOOKUP(B20,RMS!B:D,3,FALSE)</f>
        <v>295713.008253876</v>
      </c>
      <c r="J20" s="21">
        <f>VLOOKUP(B20,RMS!B:E,4,FALSE)</f>
        <v>254218.958304845</v>
      </c>
      <c r="K20" s="22">
        <f t="shared" si="1"/>
        <v>-0.10575387597782537</v>
      </c>
      <c r="L20" s="22">
        <f t="shared" si="2"/>
        <v>-8.0484498175792396E-4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377922.9155</v>
      </c>
      <c r="F21" s="25">
        <f>VLOOKUP(C21,RA!B25:I56,8,0)</f>
        <v>33512.895199999999</v>
      </c>
      <c r="G21" s="16">
        <f t="shared" si="0"/>
        <v>344410.02029999997</v>
      </c>
      <c r="H21" s="27">
        <f>RA!J25</f>
        <v>8.8676536472157892</v>
      </c>
      <c r="I21" s="20">
        <f>VLOOKUP(B21,RMS!B:D,3,FALSE)</f>
        <v>377922.92285671999</v>
      </c>
      <c r="J21" s="21">
        <f>VLOOKUP(B21,RMS!B:E,4,FALSE)</f>
        <v>344410.0297441</v>
      </c>
      <c r="K21" s="22">
        <f t="shared" si="1"/>
        <v>-7.3567199870012701E-3</v>
      </c>
      <c r="L21" s="22">
        <f t="shared" si="2"/>
        <v>-9.444100025575608E-3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565494.01150000002</v>
      </c>
      <c r="F22" s="25">
        <f>VLOOKUP(C22,RA!B26:I57,8,0)</f>
        <v>118368.1759</v>
      </c>
      <c r="G22" s="16">
        <f t="shared" si="0"/>
        <v>447125.83559999999</v>
      </c>
      <c r="H22" s="27">
        <f>RA!J26</f>
        <v>20.931817754536901</v>
      </c>
      <c r="I22" s="20">
        <f>VLOOKUP(B22,RMS!B:D,3,FALSE)</f>
        <v>565493.921202556</v>
      </c>
      <c r="J22" s="21">
        <f>VLOOKUP(B22,RMS!B:E,4,FALSE)</f>
        <v>447125.82958905899</v>
      </c>
      <c r="K22" s="22">
        <f t="shared" si="1"/>
        <v>9.0297444025054574E-2</v>
      </c>
      <c r="L22" s="22">
        <f t="shared" si="2"/>
        <v>6.0109409969300032E-3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335598.0699</v>
      </c>
      <c r="F23" s="25">
        <f>VLOOKUP(C23,RA!B27:I58,8,0)</f>
        <v>93428.087400000004</v>
      </c>
      <c r="G23" s="16">
        <f t="shared" si="0"/>
        <v>242169.98249999998</v>
      </c>
      <c r="H23" s="27">
        <f>RA!J27</f>
        <v>27.839280311665501</v>
      </c>
      <c r="I23" s="20">
        <f>VLOOKUP(B23,RMS!B:D,3,FALSE)</f>
        <v>335597.90088744398</v>
      </c>
      <c r="J23" s="21">
        <f>VLOOKUP(B23,RMS!B:E,4,FALSE)</f>
        <v>242170.00060733</v>
      </c>
      <c r="K23" s="22">
        <f t="shared" si="1"/>
        <v>0.16901255602715537</v>
      </c>
      <c r="L23" s="22">
        <f t="shared" si="2"/>
        <v>-1.8107330019120127E-2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1297873.398</v>
      </c>
      <c r="F24" s="25">
        <f>VLOOKUP(C24,RA!B28:I59,8,0)</f>
        <v>75674.913100000005</v>
      </c>
      <c r="G24" s="16">
        <f t="shared" si="0"/>
        <v>1222198.4849</v>
      </c>
      <c r="H24" s="27">
        <f>RA!J28</f>
        <v>5.8306852745894702</v>
      </c>
      <c r="I24" s="20">
        <f>VLOOKUP(B24,RMS!B:D,3,FALSE)</f>
        <v>1297873.3975911499</v>
      </c>
      <c r="J24" s="21">
        <f>VLOOKUP(B24,RMS!B:E,4,FALSE)</f>
        <v>1222198.48379735</v>
      </c>
      <c r="K24" s="22">
        <f t="shared" si="1"/>
        <v>4.0885014459490776E-4</v>
      </c>
      <c r="L24" s="22">
        <f t="shared" si="2"/>
        <v>1.1026500724256039E-3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782460.26130000001</v>
      </c>
      <c r="F25" s="25">
        <f>VLOOKUP(C25,RA!B29:I60,8,0)</f>
        <v>134728.76999999999</v>
      </c>
      <c r="G25" s="16">
        <f t="shared" si="0"/>
        <v>647731.49129999999</v>
      </c>
      <c r="H25" s="27">
        <f>RA!J29</f>
        <v>17.218608619964701</v>
      </c>
      <c r="I25" s="20">
        <f>VLOOKUP(B25,RMS!B:D,3,FALSE)</f>
        <v>782460.27772035403</v>
      </c>
      <c r="J25" s="21">
        <f>VLOOKUP(B25,RMS!B:E,4,FALSE)</f>
        <v>647731.52476022299</v>
      </c>
      <c r="K25" s="22">
        <f t="shared" si="1"/>
        <v>-1.642035401891917E-2</v>
      </c>
      <c r="L25" s="22">
        <f t="shared" si="2"/>
        <v>-3.3460222999565303E-2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1180426.4920999999</v>
      </c>
      <c r="F26" s="25">
        <f>VLOOKUP(C26,RA!B30:I61,8,0)</f>
        <v>90027.996499999994</v>
      </c>
      <c r="G26" s="16">
        <f t="shared" si="0"/>
        <v>1090398.4956</v>
      </c>
      <c r="H26" s="27">
        <f>RA!J30</f>
        <v>7.6267346677249304</v>
      </c>
      <c r="I26" s="20">
        <f>VLOOKUP(B26,RMS!B:D,3,FALSE)</f>
        <v>1180426.5476531</v>
      </c>
      <c r="J26" s="21">
        <f>VLOOKUP(B26,RMS!B:E,4,FALSE)</f>
        <v>1090398.5035490301</v>
      </c>
      <c r="K26" s="22">
        <f t="shared" si="1"/>
        <v>-5.5553100071847439E-2</v>
      </c>
      <c r="L26" s="22">
        <f t="shared" si="2"/>
        <v>-7.9490300267934799E-3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1876663.5992000001</v>
      </c>
      <c r="F27" s="25">
        <f>VLOOKUP(C27,RA!B31:I62,8,0)</f>
        <v>-58710.602099999996</v>
      </c>
      <c r="G27" s="16">
        <f t="shared" si="0"/>
        <v>1935374.2013000001</v>
      </c>
      <c r="H27" s="27">
        <f>RA!J31</f>
        <v>-3.1284563799834801</v>
      </c>
      <c r="I27" s="20">
        <f>VLOOKUP(B27,RMS!B:D,3,FALSE)</f>
        <v>1876664.1450433601</v>
      </c>
      <c r="J27" s="21">
        <f>VLOOKUP(B27,RMS!B:E,4,FALSE)</f>
        <v>1935374.1546920401</v>
      </c>
      <c r="K27" s="22">
        <f t="shared" si="1"/>
        <v>-0.54584336001425982</v>
      </c>
      <c r="L27" s="22">
        <f t="shared" si="2"/>
        <v>4.6607960015535355E-2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116089.8221</v>
      </c>
      <c r="F28" s="25">
        <f>VLOOKUP(C28,RA!B32:I63,8,0)</f>
        <v>28281.357499999998</v>
      </c>
      <c r="G28" s="16">
        <f t="shared" si="0"/>
        <v>87808.464600000007</v>
      </c>
      <c r="H28" s="27">
        <f>RA!J32</f>
        <v>24.361616710583299</v>
      </c>
      <c r="I28" s="20">
        <f>VLOOKUP(B28,RMS!B:D,3,FALSE)</f>
        <v>116089.78842092901</v>
      </c>
      <c r="J28" s="21">
        <f>VLOOKUP(B28,RMS!B:E,4,FALSE)</f>
        <v>87808.462718077106</v>
      </c>
      <c r="K28" s="22">
        <f t="shared" si="1"/>
        <v>3.367907099891454E-2</v>
      </c>
      <c r="L28" s="22">
        <f t="shared" si="2"/>
        <v>1.8819229007931426E-3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195913.80910000001</v>
      </c>
      <c r="F30" s="25">
        <f>VLOOKUP(C30,RA!B34:I66,8,0)</f>
        <v>26300.236199999999</v>
      </c>
      <c r="G30" s="16">
        <f t="shared" si="0"/>
        <v>169613.57290000003</v>
      </c>
      <c r="H30" s="27">
        <f>RA!J34</f>
        <v>0</v>
      </c>
      <c r="I30" s="20">
        <f>VLOOKUP(B30,RMS!B:D,3,FALSE)</f>
        <v>195913.8094</v>
      </c>
      <c r="J30" s="21">
        <f>VLOOKUP(B30,RMS!B:E,4,FALSE)</f>
        <v>169613.5705</v>
      </c>
      <c r="K30" s="22">
        <f t="shared" si="1"/>
        <v>-2.9999998514540493E-4</v>
      </c>
      <c r="L30" s="22">
        <f t="shared" si="2"/>
        <v>2.4000000266823918E-3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110553.09</v>
      </c>
      <c r="F31" s="25">
        <f>VLOOKUP(C31,RA!B35:I67,8,0)</f>
        <v>8252.2199999999993</v>
      </c>
      <c r="G31" s="16">
        <f t="shared" si="0"/>
        <v>102300.87</v>
      </c>
      <c r="H31" s="27">
        <f>RA!J35</f>
        <v>13.4243912263355</v>
      </c>
      <c r="I31" s="20">
        <f>VLOOKUP(B31,RMS!B:D,3,FALSE)</f>
        <v>110553.09</v>
      </c>
      <c r="J31" s="21">
        <f>VLOOKUP(B31,RMS!B:E,4,FALSE)</f>
        <v>102300.87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1206253.05</v>
      </c>
      <c r="F32" s="25">
        <f>VLOOKUP(C32,RA!B34:I67,8,0)</f>
        <v>-218147.44</v>
      </c>
      <c r="G32" s="16">
        <f t="shared" si="0"/>
        <v>1424400.49</v>
      </c>
      <c r="H32" s="27">
        <f>RA!J35</f>
        <v>13.4243912263355</v>
      </c>
      <c r="I32" s="20">
        <f>VLOOKUP(B32,RMS!B:D,3,FALSE)</f>
        <v>1206253.05</v>
      </c>
      <c r="J32" s="21">
        <f>VLOOKUP(B32,RMS!B:E,4,FALSE)</f>
        <v>1424400.49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681859.83</v>
      </c>
      <c r="F33" s="25">
        <f>VLOOKUP(C33,RA!B34:I68,8,0)</f>
        <v>-41863.769999999997</v>
      </c>
      <c r="G33" s="16">
        <f t="shared" si="0"/>
        <v>723723.6</v>
      </c>
      <c r="H33" s="27">
        <f>RA!J34</f>
        <v>0</v>
      </c>
      <c r="I33" s="20">
        <f>VLOOKUP(B33,RMS!B:D,3,FALSE)</f>
        <v>681859.83</v>
      </c>
      <c r="J33" s="21">
        <f>VLOOKUP(B33,RMS!B:E,4,FALSE)</f>
        <v>723723.6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810657.56</v>
      </c>
      <c r="F34" s="25">
        <f>VLOOKUP(C34,RA!B35:I69,8,0)</f>
        <v>-181502.51</v>
      </c>
      <c r="G34" s="16">
        <f t="shared" si="0"/>
        <v>992160.07000000007</v>
      </c>
      <c r="H34" s="27">
        <f>RA!J35</f>
        <v>13.4243912263355</v>
      </c>
      <c r="I34" s="20">
        <f>VLOOKUP(B34,RMS!B:D,3,FALSE)</f>
        <v>810657.56</v>
      </c>
      <c r="J34" s="21">
        <f>VLOOKUP(B34,RMS!B:E,4,FALSE)</f>
        <v>992160.07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4.29</v>
      </c>
      <c r="F35" s="25">
        <f>VLOOKUP(C35,RA!B36:I70,8,0)</f>
        <v>4.12</v>
      </c>
      <c r="G35" s="16">
        <f t="shared" si="0"/>
        <v>0.16999999999999993</v>
      </c>
      <c r="H35" s="27">
        <f>RA!J36</f>
        <v>7.4644860672822402</v>
      </c>
      <c r="I35" s="20">
        <f>VLOOKUP(B35,RMS!B:D,3,FALSE)</f>
        <v>4.29</v>
      </c>
      <c r="J35" s="21">
        <f>VLOOKUP(B35,RMS!B:E,4,FALSE)</f>
        <v>0.17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255840.1715</v>
      </c>
      <c r="F36" s="25">
        <f>VLOOKUP(C36,RA!B8:I70,8,0)</f>
        <v>20753.871599999999</v>
      </c>
      <c r="G36" s="16">
        <f t="shared" si="0"/>
        <v>235086.29989999998</v>
      </c>
      <c r="H36" s="27">
        <f>RA!J36</f>
        <v>7.4644860672822402</v>
      </c>
      <c r="I36" s="20">
        <f>VLOOKUP(B36,RMS!B:D,3,FALSE)</f>
        <v>255840.170940171</v>
      </c>
      <c r="J36" s="21">
        <f>VLOOKUP(B36,RMS!B:E,4,FALSE)</f>
        <v>235086.303418803</v>
      </c>
      <c r="K36" s="22">
        <f t="shared" si="1"/>
        <v>5.5982900084927678E-4</v>
      </c>
      <c r="L36" s="22">
        <f t="shared" si="2"/>
        <v>-3.5188030160497874E-3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587523.26020000002</v>
      </c>
      <c r="F37" s="25">
        <f>VLOOKUP(C37,RA!B8:I71,8,0)</f>
        <v>35727.8603</v>
      </c>
      <c r="G37" s="16">
        <f t="shared" si="0"/>
        <v>551795.39990000008</v>
      </c>
      <c r="H37" s="27">
        <f>RA!J37</f>
        <v>-18.084716138127099</v>
      </c>
      <c r="I37" s="20">
        <f>VLOOKUP(B37,RMS!B:D,3,FALSE)</f>
        <v>587523.25066923106</v>
      </c>
      <c r="J37" s="21">
        <f>VLOOKUP(B37,RMS!B:E,4,FALSE)</f>
        <v>551795.39635812002</v>
      </c>
      <c r="K37" s="22">
        <f t="shared" si="1"/>
        <v>9.5307689625769854E-3</v>
      </c>
      <c r="L37" s="22">
        <f t="shared" si="2"/>
        <v>3.5418800543993711E-3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543717.97</v>
      </c>
      <c r="F38" s="25">
        <f>VLOOKUP(C38,RA!B9:I72,8,0)</f>
        <v>-72957.36</v>
      </c>
      <c r="G38" s="16">
        <f t="shared" si="0"/>
        <v>616675.32999999996</v>
      </c>
      <c r="H38" s="27">
        <f>RA!J38</f>
        <v>-6.1396445659513299</v>
      </c>
      <c r="I38" s="20">
        <f>VLOOKUP(B38,RMS!B:D,3,FALSE)</f>
        <v>543717.97</v>
      </c>
      <c r="J38" s="21">
        <f>VLOOKUP(B38,RMS!B:E,4,FALSE)</f>
        <v>616675.32999999996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253693.25</v>
      </c>
      <c r="F39" s="25">
        <f>VLOOKUP(C39,RA!B10:I73,8,0)</f>
        <v>34336.69</v>
      </c>
      <c r="G39" s="16">
        <f t="shared" si="0"/>
        <v>219356.56</v>
      </c>
      <c r="H39" s="27">
        <f>RA!J39</f>
        <v>-22.389541398960102</v>
      </c>
      <c r="I39" s="20">
        <f>VLOOKUP(B39,RMS!B:D,3,FALSE)</f>
        <v>253693.25</v>
      </c>
      <c r="J39" s="21">
        <f>VLOOKUP(B39,RMS!B:E,4,FALSE)</f>
        <v>219356.56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30790.5599</v>
      </c>
      <c r="F40" s="25">
        <f>VLOOKUP(C40,RA!B8:I74,8,0)</f>
        <v>4653.1080000000002</v>
      </c>
      <c r="G40" s="16">
        <f t="shared" si="0"/>
        <v>26137.4519</v>
      </c>
      <c r="H40" s="27">
        <f>RA!J40</f>
        <v>96.037296037296002</v>
      </c>
      <c r="I40" s="20">
        <f>VLOOKUP(B40,RMS!B:D,3,FALSE)</f>
        <v>30790.559715603998</v>
      </c>
      <c r="J40" s="21">
        <f>VLOOKUP(B40,RMS!B:E,4,FALSE)</f>
        <v>26137.452129188401</v>
      </c>
      <c r="K40" s="22">
        <f t="shared" si="1"/>
        <v>1.8439600171404891E-4</v>
      </c>
      <c r="L40" s="22">
        <f t="shared" si="2"/>
        <v>-2.29188401135616E-4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23316765.942899998</v>
      </c>
      <c r="E7" s="68">
        <v>25402108.196199998</v>
      </c>
      <c r="F7" s="69">
        <v>91.790672501694303</v>
      </c>
      <c r="G7" s="68">
        <v>25584027.1624</v>
      </c>
      <c r="H7" s="69">
        <v>-8.8620184973541907</v>
      </c>
      <c r="I7" s="68">
        <v>1584489.2464999999</v>
      </c>
      <c r="J7" s="69">
        <v>6.7954932102514798</v>
      </c>
      <c r="K7" s="68">
        <v>587406.26159999997</v>
      </c>
      <c r="L7" s="69">
        <v>2.2959882659258999</v>
      </c>
      <c r="M7" s="69">
        <v>1.69743336099977</v>
      </c>
      <c r="N7" s="68">
        <v>382979812.28109998</v>
      </c>
      <c r="O7" s="68">
        <v>5751988529.9503002</v>
      </c>
      <c r="P7" s="68">
        <v>1009587</v>
      </c>
      <c r="Q7" s="68">
        <v>871814</v>
      </c>
      <c r="R7" s="69">
        <v>15.8030267924121</v>
      </c>
      <c r="S7" s="68">
        <v>23.09535081464</v>
      </c>
      <c r="T7" s="68">
        <v>28.754668495114799</v>
      </c>
      <c r="U7" s="70">
        <v>-24.504142525894501</v>
      </c>
      <c r="V7" s="58"/>
      <c r="W7" s="58"/>
    </row>
    <row r="8" spans="1:23" ht="14.25" thickBot="1" x14ac:dyDescent="0.2">
      <c r="A8" s="55">
        <v>42266</v>
      </c>
      <c r="B8" s="45" t="s">
        <v>6</v>
      </c>
      <c r="C8" s="46"/>
      <c r="D8" s="71">
        <v>591772.02339999995</v>
      </c>
      <c r="E8" s="71">
        <v>901717.14300000004</v>
      </c>
      <c r="F8" s="72">
        <v>65.627234437529196</v>
      </c>
      <c r="G8" s="71">
        <v>611420.3493</v>
      </c>
      <c r="H8" s="72">
        <v>-3.21355445930035</v>
      </c>
      <c r="I8" s="71">
        <v>155968.92559999999</v>
      </c>
      <c r="J8" s="72">
        <v>26.356251974178701</v>
      </c>
      <c r="K8" s="71">
        <v>157384.5007</v>
      </c>
      <c r="L8" s="72">
        <v>25.740801868990101</v>
      </c>
      <c r="M8" s="72">
        <v>-8.9943742471710001E-3</v>
      </c>
      <c r="N8" s="71">
        <v>17506880.9626</v>
      </c>
      <c r="O8" s="71">
        <v>209252100.4452</v>
      </c>
      <c r="P8" s="71">
        <v>23506</v>
      </c>
      <c r="Q8" s="71">
        <v>20117</v>
      </c>
      <c r="R8" s="72">
        <v>16.846448277576201</v>
      </c>
      <c r="S8" s="71">
        <v>25.175360478175801</v>
      </c>
      <c r="T8" s="71">
        <v>23.414891191529598</v>
      </c>
      <c r="U8" s="73">
        <v>6.9928265304179504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121920.2363</v>
      </c>
      <c r="E9" s="71">
        <v>170930.0724</v>
      </c>
      <c r="F9" s="72">
        <v>71.327552014773502</v>
      </c>
      <c r="G9" s="71">
        <v>92236.416500000007</v>
      </c>
      <c r="H9" s="72">
        <v>32.182321176799</v>
      </c>
      <c r="I9" s="71">
        <v>28941.422399999999</v>
      </c>
      <c r="J9" s="72">
        <v>23.737997299140702</v>
      </c>
      <c r="K9" s="71">
        <v>20505.045300000002</v>
      </c>
      <c r="L9" s="72">
        <v>22.2309648163749</v>
      </c>
      <c r="M9" s="72">
        <v>0.41142933246775099</v>
      </c>
      <c r="N9" s="71">
        <v>2544971.0479000001</v>
      </c>
      <c r="O9" s="71">
        <v>34528298.920900002</v>
      </c>
      <c r="P9" s="71">
        <v>6993</v>
      </c>
      <c r="Q9" s="71">
        <v>4472</v>
      </c>
      <c r="R9" s="72">
        <v>56.372987477638603</v>
      </c>
      <c r="S9" s="71">
        <v>17.434611225511201</v>
      </c>
      <c r="T9" s="71">
        <v>17.096442620751301</v>
      </c>
      <c r="U9" s="73">
        <v>1.9396394928787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161322.94270000001</v>
      </c>
      <c r="E10" s="71">
        <v>203239.76209999999</v>
      </c>
      <c r="F10" s="72">
        <v>79.375679755334701</v>
      </c>
      <c r="G10" s="71">
        <v>110239.488</v>
      </c>
      <c r="H10" s="72">
        <v>46.338617519704002</v>
      </c>
      <c r="I10" s="71">
        <v>45910.412499999999</v>
      </c>
      <c r="J10" s="72">
        <v>28.458700127592</v>
      </c>
      <c r="K10" s="71">
        <v>28773.100699999999</v>
      </c>
      <c r="L10" s="72">
        <v>26.100539128048201</v>
      </c>
      <c r="M10" s="72">
        <v>0.595601842800348</v>
      </c>
      <c r="N10" s="71">
        <v>3256648.5104999999</v>
      </c>
      <c r="O10" s="71">
        <v>53440236.637500003</v>
      </c>
      <c r="P10" s="71">
        <v>96216</v>
      </c>
      <c r="Q10" s="71">
        <v>77651</v>
      </c>
      <c r="R10" s="72">
        <v>23.9082561718458</v>
      </c>
      <c r="S10" s="71">
        <v>1.6766748014883199</v>
      </c>
      <c r="T10" s="71">
        <v>1.27715729997038</v>
      </c>
      <c r="U10" s="73">
        <v>23.8279659933639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49326.644</v>
      </c>
      <c r="E11" s="71">
        <v>72938.173299999995</v>
      </c>
      <c r="F11" s="72">
        <v>67.628022156677702</v>
      </c>
      <c r="G11" s="71">
        <v>46310.371800000001</v>
      </c>
      <c r="H11" s="72">
        <v>6.5131677478780201</v>
      </c>
      <c r="I11" s="71">
        <v>11991.629199999999</v>
      </c>
      <c r="J11" s="72">
        <v>24.310652879608</v>
      </c>
      <c r="K11" s="71">
        <v>11023.466399999999</v>
      </c>
      <c r="L11" s="72">
        <v>23.803450440015698</v>
      </c>
      <c r="M11" s="72">
        <v>8.7827436930365002E-2</v>
      </c>
      <c r="N11" s="71">
        <v>1362463.4704</v>
      </c>
      <c r="O11" s="71">
        <v>17406575.867699999</v>
      </c>
      <c r="P11" s="71">
        <v>2604</v>
      </c>
      <c r="Q11" s="71">
        <v>1971</v>
      </c>
      <c r="R11" s="72">
        <v>32.115677321156802</v>
      </c>
      <c r="S11" s="71">
        <v>18.942643625192002</v>
      </c>
      <c r="T11" s="71">
        <v>18.8075444444444</v>
      </c>
      <c r="U11" s="73">
        <v>0.71320130083583899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128971.451</v>
      </c>
      <c r="E12" s="71">
        <v>351130.63640000002</v>
      </c>
      <c r="F12" s="72">
        <v>36.730332711008103</v>
      </c>
      <c r="G12" s="71">
        <v>289949.36709999997</v>
      </c>
      <c r="H12" s="72">
        <v>-55.519319704009099</v>
      </c>
      <c r="I12" s="71">
        <v>30715.177199999998</v>
      </c>
      <c r="J12" s="72">
        <v>23.815485490661001</v>
      </c>
      <c r="K12" s="71">
        <v>49568.6852</v>
      </c>
      <c r="L12" s="72">
        <v>17.095634901973899</v>
      </c>
      <c r="M12" s="72">
        <v>-0.38035118187883699</v>
      </c>
      <c r="N12" s="71">
        <v>6627216.5242999997</v>
      </c>
      <c r="O12" s="71">
        <v>62262132.842200004</v>
      </c>
      <c r="P12" s="71">
        <v>1224</v>
      </c>
      <c r="Q12" s="71">
        <v>1028</v>
      </c>
      <c r="R12" s="72">
        <v>19.0661478599222</v>
      </c>
      <c r="S12" s="71">
        <v>105.36883251634001</v>
      </c>
      <c r="T12" s="71">
        <v>97.845816634241302</v>
      </c>
      <c r="U12" s="73">
        <v>7.1396974821107602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230295.48670000001</v>
      </c>
      <c r="E13" s="71">
        <v>441788.5514</v>
      </c>
      <c r="F13" s="72">
        <v>52.1279888241124</v>
      </c>
      <c r="G13" s="71">
        <v>297514.16940000001</v>
      </c>
      <c r="H13" s="72">
        <v>-22.593439107643398</v>
      </c>
      <c r="I13" s="71">
        <v>72900.447799999994</v>
      </c>
      <c r="J13" s="72">
        <v>31.655178677020899</v>
      </c>
      <c r="K13" s="71">
        <v>83929.836500000005</v>
      </c>
      <c r="L13" s="72">
        <v>28.210366137943002</v>
      </c>
      <c r="M13" s="72">
        <v>-0.13141201222285201</v>
      </c>
      <c r="N13" s="71">
        <v>8854015.5527999997</v>
      </c>
      <c r="O13" s="71">
        <v>96254494.906499997</v>
      </c>
      <c r="P13" s="71">
        <v>9050</v>
      </c>
      <c r="Q13" s="71">
        <v>7271</v>
      </c>
      <c r="R13" s="72">
        <v>24.467060926970198</v>
      </c>
      <c r="S13" s="71">
        <v>25.447015104972401</v>
      </c>
      <c r="T13" s="71">
        <v>24.419748315224901</v>
      </c>
      <c r="U13" s="73">
        <v>4.0368852123123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186253.3161</v>
      </c>
      <c r="E14" s="71">
        <v>214626.1061</v>
      </c>
      <c r="F14" s="72">
        <v>86.780363994126503</v>
      </c>
      <c r="G14" s="71">
        <v>220812.98800000001</v>
      </c>
      <c r="H14" s="72">
        <v>-15.651104680491001</v>
      </c>
      <c r="I14" s="71">
        <v>44644.618199999997</v>
      </c>
      <c r="J14" s="72">
        <v>23.969838032859599</v>
      </c>
      <c r="K14" s="71">
        <v>45576.442900000002</v>
      </c>
      <c r="L14" s="72">
        <v>20.640290823835102</v>
      </c>
      <c r="M14" s="72">
        <v>-2.0445314305122999E-2</v>
      </c>
      <c r="N14" s="71">
        <v>3348255.2223999999</v>
      </c>
      <c r="O14" s="71">
        <v>49042614.385300003</v>
      </c>
      <c r="P14" s="71">
        <v>3773</v>
      </c>
      <c r="Q14" s="71">
        <v>2099</v>
      </c>
      <c r="R14" s="72">
        <v>79.752262982372599</v>
      </c>
      <c r="S14" s="71">
        <v>49.364780307447703</v>
      </c>
      <c r="T14" s="71">
        <v>63.729535016674603</v>
      </c>
      <c r="U14" s="73">
        <v>-29.0991970788934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89039.231799999994</v>
      </c>
      <c r="E15" s="71">
        <v>178507.6698</v>
      </c>
      <c r="F15" s="72">
        <v>49.879779339318901</v>
      </c>
      <c r="G15" s="71">
        <v>138466.7843</v>
      </c>
      <c r="H15" s="72">
        <v>-35.696324392795198</v>
      </c>
      <c r="I15" s="71">
        <v>17339.6086</v>
      </c>
      <c r="J15" s="72">
        <v>19.4741219678852</v>
      </c>
      <c r="K15" s="71">
        <v>21500.8478</v>
      </c>
      <c r="L15" s="72">
        <v>15.527801781990201</v>
      </c>
      <c r="M15" s="72">
        <v>-0.193538377588999</v>
      </c>
      <c r="N15" s="71">
        <v>3019105.9865000001</v>
      </c>
      <c r="O15" s="71">
        <v>38374453.864600003</v>
      </c>
      <c r="P15" s="71">
        <v>2421</v>
      </c>
      <c r="Q15" s="71">
        <v>1834</v>
      </c>
      <c r="R15" s="72">
        <v>32.006543075245403</v>
      </c>
      <c r="S15" s="71">
        <v>36.777873523337497</v>
      </c>
      <c r="T15" s="71">
        <v>30.209554798255201</v>
      </c>
      <c r="U15" s="73">
        <v>17.8594304015819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986703.01199999999</v>
      </c>
      <c r="E16" s="71">
        <v>1334330.5893999999</v>
      </c>
      <c r="F16" s="72">
        <v>73.947417516950196</v>
      </c>
      <c r="G16" s="71">
        <v>908850.09860000003</v>
      </c>
      <c r="H16" s="72">
        <v>8.5660895586549906</v>
      </c>
      <c r="I16" s="71">
        <v>35270.849000000002</v>
      </c>
      <c r="J16" s="72">
        <v>3.5746165331458402</v>
      </c>
      <c r="K16" s="71">
        <v>40653.643799999998</v>
      </c>
      <c r="L16" s="72">
        <v>4.4730857005597704</v>
      </c>
      <c r="M16" s="72">
        <v>-0.132406207583292</v>
      </c>
      <c r="N16" s="71">
        <v>18972173.337400001</v>
      </c>
      <c r="O16" s="71">
        <v>287421982.55690002</v>
      </c>
      <c r="P16" s="71">
        <v>48518</v>
      </c>
      <c r="Q16" s="71">
        <v>40331</v>
      </c>
      <c r="R16" s="72">
        <v>20.299521459919202</v>
      </c>
      <c r="S16" s="71">
        <v>20.336844305206299</v>
      </c>
      <c r="T16" s="71">
        <v>19.339447241576</v>
      </c>
      <c r="U16" s="73">
        <v>4.9043846167176399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1606498.3319000001</v>
      </c>
      <c r="E17" s="71">
        <v>1460668.4138</v>
      </c>
      <c r="F17" s="72">
        <v>109.983779803975</v>
      </c>
      <c r="G17" s="71">
        <v>495050.96370000002</v>
      </c>
      <c r="H17" s="72">
        <v>224.51170681359099</v>
      </c>
      <c r="I17" s="71">
        <v>129324.1755</v>
      </c>
      <c r="J17" s="72">
        <v>8.0500659684500704</v>
      </c>
      <c r="K17" s="71">
        <v>66361.899799999999</v>
      </c>
      <c r="L17" s="72">
        <v>13.4050642592457</v>
      </c>
      <c r="M17" s="72">
        <v>0.94877144701634997</v>
      </c>
      <c r="N17" s="71">
        <v>14176242.834000001</v>
      </c>
      <c r="O17" s="71">
        <v>266406717.63159999</v>
      </c>
      <c r="P17" s="71">
        <v>21312</v>
      </c>
      <c r="Q17" s="71">
        <v>17319</v>
      </c>
      <c r="R17" s="72">
        <v>23.055603672267399</v>
      </c>
      <c r="S17" s="71">
        <v>75.379989297109603</v>
      </c>
      <c r="T17" s="71">
        <v>50.715338460650202</v>
      </c>
      <c r="U17" s="73">
        <v>32.720422311608402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1847353.612</v>
      </c>
      <c r="E18" s="71">
        <v>2617008.4992999998</v>
      </c>
      <c r="F18" s="72">
        <v>70.590279416139893</v>
      </c>
      <c r="G18" s="71">
        <v>1565811.0589999999</v>
      </c>
      <c r="H18" s="72">
        <v>17.980621057805401</v>
      </c>
      <c r="I18" s="71">
        <v>275922.67070000002</v>
      </c>
      <c r="J18" s="72">
        <v>14.936104755888</v>
      </c>
      <c r="K18" s="71">
        <v>239611.39610000001</v>
      </c>
      <c r="L18" s="72">
        <v>15.302701735484399</v>
      </c>
      <c r="M18" s="72">
        <v>0.151542352287976</v>
      </c>
      <c r="N18" s="71">
        <v>29994610.451699998</v>
      </c>
      <c r="O18" s="71">
        <v>615061458.7852</v>
      </c>
      <c r="P18" s="71">
        <v>88326</v>
      </c>
      <c r="Q18" s="71">
        <v>64459</v>
      </c>
      <c r="R18" s="72">
        <v>37.026637087140699</v>
      </c>
      <c r="S18" s="71">
        <v>20.915173471005101</v>
      </c>
      <c r="T18" s="71">
        <v>20.0632313424037</v>
      </c>
      <c r="U18" s="73">
        <v>4.0733208824803402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519823.23959999997</v>
      </c>
      <c r="E19" s="71">
        <v>763368.82189999998</v>
      </c>
      <c r="F19" s="72">
        <v>68.095948470383803</v>
      </c>
      <c r="G19" s="71">
        <v>584227.76470000006</v>
      </c>
      <c r="H19" s="72">
        <v>-11.023872707089099</v>
      </c>
      <c r="I19" s="71">
        <v>40846.800799999997</v>
      </c>
      <c r="J19" s="72">
        <v>7.8578250621175201</v>
      </c>
      <c r="K19" s="71">
        <v>32010.121200000001</v>
      </c>
      <c r="L19" s="72">
        <v>5.4790482640682399</v>
      </c>
      <c r="M19" s="72">
        <v>0.27605892351322903</v>
      </c>
      <c r="N19" s="71">
        <v>13125415.130799999</v>
      </c>
      <c r="O19" s="71">
        <v>186475846.3599</v>
      </c>
      <c r="P19" s="71">
        <v>11530</v>
      </c>
      <c r="Q19" s="71">
        <v>9106</v>
      </c>
      <c r="R19" s="72">
        <v>26.619811113551499</v>
      </c>
      <c r="S19" s="71">
        <v>45.084409332176897</v>
      </c>
      <c r="T19" s="71">
        <v>48.603275027454401</v>
      </c>
      <c r="U19" s="73">
        <v>-7.8050611007252799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1035063.0847</v>
      </c>
      <c r="E20" s="71">
        <v>1475708.5817</v>
      </c>
      <c r="F20" s="72">
        <v>70.140073557586803</v>
      </c>
      <c r="G20" s="71">
        <v>1257135.1916</v>
      </c>
      <c r="H20" s="72">
        <v>-17.664934398770701</v>
      </c>
      <c r="I20" s="71">
        <v>78020.251900000003</v>
      </c>
      <c r="J20" s="72">
        <v>7.5377291542199298</v>
      </c>
      <c r="K20" s="71">
        <v>52059.570599999999</v>
      </c>
      <c r="L20" s="72">
        <v>4.1411274577193202</v>
      </c>
      <c r="M20" s="72">
        <v>0.49867259757997301</v>
      </c>
      <c r="N20" s="71">
        <v>22871042.9463</v>
      </c>
      <c r="O20" s="71">
        <v>308936045.70749998</v>
      </c>
      <c r="P20" s="71">
        <v>42357</v>
      </c>
      <c r="Q20" s="71">
        <v>37176</v>
      </c>
      <c r="R20" s="72">
        <v>13.9364105874758</v>
      </c>
      <c r="S20" s="71">
        <v>24.436647654460899</v>
      </c>
      <c r="T20" s="71">
        <v>25.632420004841801</v>
      </c>
      <c r="U20" s="73">
        <v>-4.8933567618987803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365702.35340000002</v>
      </c>
      <c r="E21" s="71">
        <v>548846.78689999995</v>
      </c>
      <c r="F21" s="72">
        <v>66.6310456995772</v>
      </c>
      <c r="G21" s="71">
        <v>438928.76929999999</v>
      </c>
      <c r="H21" s="72">
        <v>-16.6829838966311</v>
      </c>
      <c r="I21" s="71">
        <v>49734.974900000001</v>
      </c>
      <c r="J21" s="72">
        <v>13.599850927292399</v>
      </c>
      <c r="K21" s="71">
        <v>24611.141</v>
      </c>
      <c r="L21" s="72">
        <v>5.6070922485326404</v>
      </c>
      <c r="M21" s="72">
        <v>1.02083174038944</v>
      </c>
      <c r="N21" s="71">
        <v>7111047.2548000002</v>
      </c>
      <c r="O21" s="71">
        <v>114247860.2868</v>
      </c>
      <c r="P21" s="71">
        <v>31391</v>
      </c>
      <c r="Q21" s="71">
        <v>25931</v>
      </c>
      <c r="R21" s="72">
        <v>21.055879063669</v>
      </c>
      <c r="S21" s="71">
        <v>11.6499109107706</v>
      </c>
      <c r="T21" s="71">
        <v>11.561118256141301</v>
      </c>
      <c r="U21" s="73">
        <v>0.76217453772298305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1385567.8883</v>
      </c>
      <c r="E22" s="71">
        <v>1756634.8648000001</v>
      </c>
      <c r="F22" s="72">
        <v>78.876260289741694</v>
      </c>
      <c r="G22" s="71">
        <v>1064703.9184999999</v>
      </c>
      <c r="H22" s="72">
        <v>30.136450540357501</v>
      </c>
      <c r="I22" s="71">
        <v>151909.66949999999</v>
      </c>
      <c r="J22" s="72">
        <v>10.963711759110099</v>
      </c>
      <c r="K22" s="71">
        <v>105748.58749999999</v>
      </c>
      <c r="L22" s="72">
        <v>9.9322060962246805</v>
      </c>
      <c r="M22" s="72">
        <v>0.43651724426106397</v>
      </c>
      <c r="N22" s="71">
        <v>26910290.540199999</v>
      </c>
      <c r="O22" s="71">
        <v>384309071.29089999</v>
      </c>
      <c r="P22" s="71">
        <v>81138</v>
      </c>
      <c r="Q22" s="71">
        <v>68465</v>
      </c>
      <c r="R22" s="72">
        <v>18.5101876871394</v>
      </c>
      <c r="S22" s="71">
        <v>17.0766827910474</v>
      </c>
      <c r="T22" s="71">
        <v>16.693959189366801</v>
      </c>
      <c r="U22" s="73">
        <v>2.2412057796211098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2506104.7762000002</v>
      </c>
      <c r="E23" s="71">
        <v>4082903.9356</v>
      </c>
      <c r="F23" s="72">
        <v>61.380449203043</v>
      </c>
      <c r="G23" s="71">
        <v>2656494.5443000002</v>
      </c>
      <c r="H23" s="72">
        <v>-5.6612112538566697</v>
      </c>
      <c r="I23" s="71">
        <v>242685.04810000001</v>
      </c>
      <c r="J23" s="72">
        <v>9.6837550610307197</v>
      </c>
      <c r="K23" s="71">
        <v>231226.47469999999</v>
      </c>
      <c r="L23" s="72">
        <v>8.7041953538409906</v>
      </c>
      <c r="M23" s="72">
        <v>4.9555629020710999E-2</v>
      </c>
      <c r="N23" s="71">
        <v>58351935.379600003</v>
      </c>
      <c r="O23" s="71">
        <v>825413556.34669995</v>
      </c>
      <c r="P23" s="71">
        <v>79078</v>
      </c>
      <c r="Q23" s="71">
        <v>71718</v>
      </c>
      <c r="R23" s="72">
        <v>10.262416687581901</v>
      </c>
      <c r="S23" s="71">
        <v>31.691554872404499</v>
      </c>
      <c r="T23" s="71">
        <v>31.057823708134599</v>
      </c>
      <c r="U23" s="73">
        <v>1.99968466937432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295712.90250000003</v>
      </c>
      <c r="E24" s="71">
        <v>398170.66930000001</v>
      </c>
      <c r="F24" s="72">
        <v>74.267876893060702</v>
      </c>
      <c r="G24" s="71">
        <v>281688.01870000002</v>
      </c>
      <c r="H24" s="72">
        <v>4.9788712578991996</v>
      </c>
      <c r="I24" s="71">
        <v>41493.945</v>
      </c>
      <c r="J24" s="72">
        <v>14.0318344749939</v>
      </c>
      <c r="K24" s="71">
        <v>47940.158100000001</v>
      </c>
      <c r="L24" s="72">
        <v>17.0188843392223</v>
      </c>
      <c r="M24" s="72">
        <v>-0.13446374303884501</v>
      </c>
      <c r="N24" s="71">
        <v>4816754.03</v>
      </c>
      <c r="O24" s="71">
        <v>77038998.200900003</v>
      </c>
      <c r="P24" s="71">
        <v>30257</v>
      </c>
      <c r="Q24" s="71">
        <v>24730</v>
      </c>
      <c r="R24" s="72">
        <v>22.349373230893701</v>
      </c>
      <c r="S24" s="71">
        <v>9.7733715338599403</v>
      </c>
      <c r="T24" s="71">
        <v>9.5768082207844696</v>
      </c>
      <c r="U24" s="73">
        <v>2.01121294114796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377922.9155</v>
      </c>
      <c r="E25" s="71">
        <v>408401.38870000001</v>
      </c>
      <c r="F25" s="72">
        <v>92.537127922846395</v>
      </c>
      <c r="G25" s="71">
        <v>312640.86560000002</v>
      </c>
      <c r="H25" s="72">
        <v>20.880843511840698</v>
      </c>
      <c r="I25" s="71">
        <v>33512.895199999999</v>
      </c>
      <c r="J25" s="72">
        <v>8.8676536472157892</v>
      </c>
      <c r="K25" s="71">
        <v>22256.091100000001</v>
      </c>
      <c r="L25" s="72">
        <v>7.1187402380323999</v>
      </c>
      <c r="M25" s="72">
        <v>0.50578531735071797</v>
      </c>
      <c r="N25" s="71">
        <v>5250743.8828999996</v>
      </c>
      <c r="O25" s="71">
        <v>84277930.761000007</v>
      </c>
      <c r="P25" s="71">
        <v>24013</v>
      </c>
      <c r="Q25" s="71">
        <v>19877</v>
      </c>
      <c r="R25" s="72">
        <v>20.807969009407898</v>
      </c>
      <c r="S25" s="71">
        <v>15.7382632532378</v>
      </c>
      <c r="T25" s="71">
        <v>13.7900538008754</v>
      </c>
      <c r="U25" s="73">
        <v>12.378808392099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565494.01150000002</v>
      </c>
      <c r="E26" s="71">
        <v>763878.91980000003</v>
      </c>
      <c r="F26" s="72">
        <v>74.029273074855695</v>
      </c>
      <c r="G26" s="71">
        <v>495785.61229999998</v>
      </c>
      <c r="H26" s="72">
        <v>14.0601900237919</v>
      </c>
      <c r="I26" s="71">
        <v>118368.1759</v>
      </c>
      <c r="J26" s="72">
        <v>20.931817754536901</v>
      </c>
      <c r="K26" s="71">
        <v>96250.871199999994</v>
      </c>
      <c r="L26" s="72">
        <v>19.413808874663101</v>
      </c>
      <c r="M26" s="72">
        <v>0.229788098790736</v>
      </c>
      <c r="N26" s="71">
        <v>9328487.1868999992</v>
      </c>
      <c r="O26" s="71">
        <v>177294059.0036</v>
      </c>
      <c r="P26" s="71">
        <v>36775</v>
      </c>
      <c r="Q26" s="71">
        <v>33928</v>
      </c>
      <c r="R26" s="72">
        <v>8.3912992218816207</v>
      </c>
      <c r="S26" s="71">
        <v>15.377131515975501</v>
      </c>
      <c r="T26" s="71">
        <v>15.2783113180854</v>
      </c>
      <c r="U26" s="73">
        <v>0.64264390135119898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335598.0699</v>
      </c>
      <c r="E27" s="71">
        <v>380069.54869999998</v>
      </c>
      <c r="F27" s="72">
        <v>88.299120791941505</v>
      </c>
      <c r="G27" s="71">
        <v>237017.7996</v>
      </c>
      <c r="H27" s="72">
        <v>41.591927047828399</v>
      </c>
      <c r="I27" s="71">
        <v>93428.087400000004</v>
      </c>
      <c r="J27" s="72">
        <v>27.839280311665501</v>
      </c>
      <c r="K27" s="71">
        <v>73683.446200000006</v>
      </c>
      <c r="L27" s="72">
        <v>31.087726881420298</v>
      </c>
      <c r="M27" s="72">
        <v>0.26796576732319</v>
      </c>
      <c r="N27" s="71">
        <v>5296938.1032999996</v>
      </c>
      <c r="O27" s="71">
        <v>69744075.296399996</v>
      </c>
      <c r="P27" s="71">
        <v>37372</v>
      </c>
      <c r="Q27" s="71">
        <v>30277</v>
      </c>
      <c r="R27" s="72">
        <v>23.433629487729998</v>
      </c>
      <c r="S27" s="71">
        <v>8.9799333699026</v>
      </c>
      <c r="T27" s="71">
        <v>8.5686607689004894</v>
      </c>
      <c r="U27" s="73">
        <v>4.5799070445282899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1297873.398</v>
      </c>
      <c r="E28" s="71">
        <v>1555165.8709</v>
      </c>
      <c r="F28" s="72">
        <v>83.455625042034896</v>
      </c>
      <c r="G28" s="71">
        <v>1220253.8126000001</v>
      </c>
      <c r="H28" s="72">
        <v>6.3609377490585901</v>
      </c>
      <c r="I28" s="71">
        <v>75674.913100000005</v>
      </c>
      <c r="J28" s="72">
        <v>5.8306852745894702</v>
      </c>
      <c r="K28" s="71">
        <v>6318.8113000000003</v>
      </c>
      <c r="L28" s="72">
        <v>0.51782762198763199</v>
      </c>
      <c r="M28" s="72">
        <v>10.9761311910042</v>
      </c>
      <c r="N28" s="71">
        <v>18979831.563499998</v>
      </c>
      <c r="O28" s="71">
        <v>247698386.14879999</v>
      </c>
      <c r="P28" s="71">
        <v>54195</v>
      </c>
      <c r="Q28" s="71">
        <v>45781</v>
      </c>
      <c r="R28" s="72">
        <v>18.378803433738899</v>
      </c>
      <c r="S28" s="71">
        <v>23.9482128978688</v>
      </c>
      <c r="T28" s="71">
        <v>22.593869922020101</v>
      </c>
      <c r="U28" s="73">
        <v>5.6552987132049299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782460.26130000001</v>
      </c>
      <c r="E29" s="71">
        <v>954739.58719999995</v>
      </c>
      <c r="F29" s="72">
        <v>81.955359533666098</v>
      </c>
      <c r="G29" s="71">
        <v>831015.76509999996</v>
      </c>
      <c r="H29" s="72">
        <v>-5.8429100673146799</v>
      </c>
      <c r="I29" s="71">
        <v>134728.76999999999</v>
      </c>
      <c r="J29" s="72">
        <v>17.218608619964701</v>
      </c>
      <c r="K29" s="71">
        <v>84830.272500000006</v>
      </c>
      <c r="L29" s="72">
        <v>10.2080220451404</v>
      </c>
      <c r="M29" s="72">
        <v>0.58821569269390195</v>
      </c>
      <c r="N29" s="71">
        <v>13384034.694599999</v>
      </c>
      <c r="O29" s="71">
        <v>183150060.7491</v>
      </c>
      <c r="P29" s="71">
        <v>108971</v>
      </c>
      <c r="Q29" s="71">
        <v>103463</v>
      </c>
      <c r="R29" s="72">
        <v>5.32364226825048</v>
      </c>
      <c r="S29" s="71">
        <v>7.1804449009369504</v>
      </c>
      <c r="T29" s="71">
        <v>6.6534904961193897</v>
      </c>
      <c r="U29" s="73">
        <v>7.3387431014031002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1180426.4920999999</v>
      </c>
      <c r="E30" s="71">
        <v>1439777.9724000001</v>
      </c>
      <c r="F30" s="72">
        <v>81.986703139534697</v>
      </c>
      <c r="G30" s="71">
        <v>1031408.5169</v>
      </c>
      <c r="H30" s="72">
        <v>14.448007046508399</v>
      </c>
      <c r="I30" s="71">
        <v>90027.996499999994</v>
      </c>
      <c r="J30" s="72">
        <v>7.6267346677249304</v>
      </c>
      <c r="K30" s="71">
        <v>90298.028200000001</v>
      </c>
      <c r="L30" s="72">
        <v>8.7548266977084506</v>
      </c>
      <c r="M30" s="72">
        <v>-2.990449574402E-3</v>
      </c>
      <c r="N30" s="71">
        <v>21305912.342300002</v>
      </c>
      <c r="O30" s="71">
        <v>334953920.08450001</v>
      </c>
      <c r="P30" s="71">
        <v>83317</v>
      </c>
      <c r="Q30" s="71">
        <v>76190</v>
      </c>
      <c r="R30" s="72">
        <v>9.3542459640372702</v>
      </c>
      <c r="S30" s="71">
        <v>14.167894812583301</v>
      </c>
      <c r="T30" s="71">
        <v>13.4598064221026</v>
      </c>
      <c r="U30" s="73">
        <v>4.9978377158174503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1876663.5992000001</v>
      </c>
      <c r="E31" s="71">
        <v>1196107.6825999999</v>
      </c>
      <c r="F31" s="72">
        <v>156.89754580629901</v>
      </c>
      <c r="G31" s="71">
        <v>978927.33039999998</v>
      </c>
      <c r="H31" s="72">
        <v>91.706119639460397</v>
      </c>
      <c r="I31" s="71">
        <v>-58710.602099999996</v>
      </c>
      <c r="J31" s="72">
        <v>-3.1284563799834801</v>
      </c>
      <c r="K31" s="71">
        <v>9343.9511000000002</v>
      </c>
      <c r="L31" s="72">
        <v>0.95450916629143101</v>
      </c>
      <c r="M31" s="72">
        <v>-7.2832736892212599</v>
      </c>
      <c r="N31" s="71">
        <v>24444473.259100001</v>
      </c>
      <c r="O31" s="71">
        <v>318659485.29970002</v>
      </c>
      <c r="P31" s="71">
        <v>42414</v>
      </c>
      <c r="Q31" s="71">
        <v>46320</v>
      </c>
      <c r="R31" s="72">
        <v>-8.4326424870466408</v>
      </c>
      <c r="S31" s="71">
        <v>44.246324308011502</v>
      </c>
      <c r="T31" s="71">
        <v>49.682920295768596</v>
      </c>
      <c r="U31" s="73">
        <v>-12.287113275017701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116089.8221</v>
      </c>
      <c r="E32" s="71">
        <v>193267.4063</v>
      </c>
      <c r="F32" s="72">
        <v>60.066942648259698</v>
      </c>
      <c r="G32" s="71">
        <v>129436.9952</v>
      </c>
      <c r="H32" s="72">
        <v>-10.3117142663707</v>
      </c>
      <c r="I32" s="71">
        <v>28281.357499999998</v>
      </c>
      <c r="J32" s="72">
        <v>24.361616710583299</v>
      </c>
      <c r="K32" s="71">
        <v>30306.937900000001</v>
      </c>
      <c r="L32" s="72">
        <v>23.414432522302601</v>
      </c>
      <c r="M32" s="72">
        <v>-6.6835534711014E-2</v>
      </c>
      <c r="N32" s="71">
        <v>2044238.4424999999</v>
      </c>
      <c r="O32" s="71">
        <v>34266729.495499998</v>
      </c>
      <c r="P32" s="71">
        <v>25112</v>
      </c>
      <c r="Q32" s="71">
        <v>22495</v>
      </c>
      <c r="R32" s="72">
        <v>11.633696376972701</v>
      </c>
      <c r="S32" s="71">
        <v>4.6228823709780196</v>
      </c>
      <c r="T32" s="71">
        <v>4.2177970749055396</v>
      </c>
      <c r="U32" s="73">
        <v>8.7626130964432001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2.2124000000000001</v>
      </c>
      <c r="H33" s="74"/>
      <c r="I33" s="74"/>
      <c r="J33" s="74"/>
      <c r="K33" s="71">
        <v>0</v>
      </c>
      <c r="L33" s="72">
        <v>0</v>
      </c>
      <c r="M33" s="74"/>
      <c r="N33" s="71">
        <v>28.4955</v>
      </c>
      <c r="O33" s="71">
        <v>214.23429999999999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195913.80910000001</v>
      </c>
      <c r="E35" s="71">
        <v>230746.83350000001</v>
      </c>
      <c r="F35" s="72">
        <v>84.904224308672894</v>
      </c>
      <c r="G35" s="71">
        <v>180430.9853</v>
      </c>
      <c r="H35" s="72">
        <v>8.5810226964381702</v>
      </c>
      <c r="I35" s="71">
        <v>26300.236199999999</v>
      </c>
      <c r="J35" s="72">
        <v>13.4243912263355</v>
      </c>
      <c r="K35" s="71">
        <v>12337.9758</v>
      </c>
      <c r="L35" s="72">
        <v>6.8380582079546004</v>
      </c>
      <c r="M35" s="72">
        <v>1.1316491964589499</v>
      </c>
      <c r="N35" s="71">
        <v>3172940.0406999998</v>
      </c>
      <c r="O35" s="71">
        <v>49464830.1391</v>
      </c>
      <c r="P35" s="71">
        <v>13367</v>
      </c>
      <c r="Q35" s="71">
        <v>11879</v>
      </c>
      <c r="R35" s="72">
        <v>12.5263069281926</v>
      </c>
      <c r="S35" s="71">
        <v>14.6565279494277</v>
      </c>
      <c r="T35" s="71">
        <v>14.166845290007601</v>
      </c>
      <c r="U35" s="73">
        <v>3.3410549968571601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110553.09</v>
      </c>
      <c r="E36" s="74"/>
      <c r="F36" s="74"/>
      <c r="G36" s="71">
        <v>12601.72</v>
      </c>
      <c r="H36" s="72">
        <v>777.28571972714894</v>
      </c>
      <c r="I36" s="71">
        <v>8252.2199999999993</v>
      </c>
      <c r="J36" s="72">
        <v>7.4644860672822402</v>
      </c>
      <c r="K36" s="71">
        <v>729.23</v>
      </c>
      <c r="L36" s="72">
        <v>5.7867497452728696</v>
      </c>
      <c r="M36" s="72">
        <v>10.316347380113299</v>
      </c>
      <c r="N36" s="71">
        <v>1284733.73</v>
      </c>
      <c r="O36" s="71">
        <v>17396362.27</v>
      </c>
      <c r="P36" s="71">
        <v>71</v>
      </c>
      <c r="Q36" s="71">
        <v>103</v>
      </c>
      <c r="R36" s="72">
        <v>-31.067961165048501</v>
      </c>
      <c r="S36" s="71">
        <v>1557.08577464789</v>
      </c>
      <c r="T36" s="71">
        <v>1620.0574757281599</v>
      </c>
      <c r="U36" s="73">
        <v>-4.0442024521422404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1206253.05</v>
      </c>
      <c r="E37" s="71">
        <v>267095.38660000003</v>
      </c>
      <c r="F37" s="72">
        <v>451.61882627590097</v>
      </c>
      <c r="G37" s="71">
        <v>3092011.52</v>
      </c>
      <c r="H37" s="72">
        <v>-60.988080341951601</v>
      </c>
      <c r="I37" s="71">
        <v>-218147.44</v>
      </c>
      <c r="J37" s="72">
        <v>-18.084716138127099</v>
      </c>
      <c r="K37" s="71">
        <v>-465303.66</v>
      </c>
      <c r="L37" s="72">
        <v>-15.0485745926328</v>
      </c>
      <c r="M37" s="72">
        <v>-0.53117188031574902</v>
      </c>
      <c r="N37" s="71">
        <v>8909183.4399999995</v>
      </c>
      <c r="O37" s="71">
        <v>126161897.29000001</v>
      </c>
      <c r="P37" s="71">
        <v>403</v>
      </c>
      <c r="Q37" s="71">
        <v>947</v>
      </c>
      <c r="R37" s="72">
        <v>-57.4445617740232</v>
      </c>
      <c r="S37" s="71">
        <v>2993.1837468982599</v>
      </c>
      <c r="T37" s="71">
        <v>3146.3366631467802</v>
      </c>
      <c r="U37" s="73">
        <v>-5.1167228342471001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681859.83</v>
      </c>
      <c r="E38" s="71">
        <v>218127.29889999999</v>
      </c>
      <c r="F38" s="72">
        <v>312.59720055149899</v>
      </c>
      <c r="G38" s="71">
        <v>1351659.93</v>
      </c>
      <c r="H38" s="72">
        <v>-49.553891857991204</v>
      </c>
      <c r="I38" s="71">
        <v>-41863.769999999997</v>
      </c>
      <c r="J38" s="72">
        <v>-6.1396445659513299</v>
      </c>
      <c r="K38" s="71">
        <v>-204893.13</v>
      </c>
      <c r="L38" s="72">
        <v>-15.1586301740853</v>
      </c>
      <c r="M38" s="72">
        <v>-0.79567997228604004</v>
      </c>
      <c r="N38" s="71">
        <v>4157515.03</v>
      </c>
      <c r="O38" s="71">
        <v>123479735.73</v>
      </c>
      <c r="P38" s="71">
        <v>259</v>
      </c>
      <c r="Q38" s="71">
        <v>582</v>
      </c>
      <c r="R38" s="72">
        <v>-55.498281786941597</v>
      </c>
      <c r="S38" s="71">
        <v>2632.6634362934401</v>
      </c>
      <c r="T38" s="71">
        <v>3072.1285738831598</v>
      </c>
      <c r="U38" s="73">
        <v>-16.692796030488999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810657.56</v>
      </c>
      <c r="E39" s="71">
        <v>172552.1587</v>
      </c>
      <c r="F39" s="72">
        <v>469.80435719115701</v>
      </c>
      <c r="G39" s="71">
        <v>1818439.77</v>
      </c>
      <c r="H39" s="72">
        <v>-55.420158898086598</v>
      </c>
      <c r="I39" s="71">
        <v>-181502.51</v>
      </c>
      <c r="J39" s="72">
        <v>-22.389541398960102</v>
      </c>
      <c r="K39" s="71">
        <v>-321905.5</v>
      </c>
      <c r="L39" s="72">
        <v>-17.702291014015799</v>
      </c>
      <c r="M39" s="72">
        <v>-0.43616213453948399</v>
      </c>
      <c r="N39" s="71">
        <v>5843175.04</v>
      </c>
      <c r="O39" s="71">
        <v>87100203.370000005</v>
      </c>
      <c r="P39" s="71">
        <v>310</v>
      </c>
      <c r="Q39" s="71">
        <v>688</v>
      </c>
      <c r="R39" s="72">
        <v>-54.941860465116299</v>
      </c>
      <c r="S39" s="71">
        <v>2615.0243870967702</v>
      </c>
      <c r="T39" s="71">
        <v>2528.4691715116301</v>
      </c>
      <c r="U39" s="73">
        <v>3.3099200149808499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4.29</v>
      </c>
      <c r="E40" s="74"/>
      <c r="F40" s="74"/>
      <c r="G40" s="71">
        <v>427.3</v>
      </c>
      <c r="H40" s="72">
        <v>-98.996021530540602</v>
      </c>
      <c r="I40" s="71">
        <v>4.12</v>
      </c>
      <c r="J40" s="72">
        <v>96.037296037296002</v>
      </c>
      <c r="K40" s="71">
        <v>425.65</v>
      </c>
      <c r="L40" s="72">
        <v>99.613854434823295</v>
      </c>
      <c r="M40" s="72">
        <v>-0.99032068600963197</v>
      </c>
      <c r="N40" s="71">
        <v>21.94</v>
      </c>
      <c r="O40" s="71">
        <v>4118.6000000000004</v>
      </c>
      <c r="P40" s="71">
        <v>4</v>
      </c>
      <c r="Q40" s="71">
        <v>3</v>
      </c>
      <c r="R40" s="72">
        <v>33.3333333333333</v>
      </c>
      <c r="S40" s="71">
        <v>1.0725</v>
      </c>
      <c r="T40" s="71">
        <v>0.57333333333333303</v>
      </c>
      <c r="U40" s="73">
        <v>46.5423465423466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255840.1715</v>
      </c>
      <c r="E41" s="71">
        <v>124867.27710000001</v>
      </c>
      <c r="F41" s="72">
        <v>204.889685626051</v>
      </c>
      <c r="G41" s="71">
        <v>283318.80320000002</v>
      </c>
      <c r="H41" s="72">
        <v>-9.6988379837967695</v>
      </c>
      <c r="I41" s="71">
        <v>20753.871599999999</v>
      </c>
      <c r="J41" s="72">
        <v>8.1120456878680596</v>
      </c>
      <c r="K41" s="71">
        <v>17733.5265</v>
      </c>
      <c r="L41" s="72">
        <v>6.2592126959824697</v>
      </c>
      <c r="M41" s="72">
        <v>0.170318357152482</v>
      </c>
      <c r="N41" s="71">
        <v>3747993.1634</v>
      </c>
      <c r="O41" s="71">
        <v>53509069.031900004</v>
      </c>
      <c r="P41" s="71">
        <v>358</v>
      </c>
      <c r="Q41" s="71">
        <v>268</v>
      </c>
      <c r="R41" s="72">
        <v>33.582089552238799</v>
      </c>
      <c r="S41" s="71">
        <v>714.63735055865902</v>
      </c>
      <c r="T41" s="71">
        <v>848.46600149253698</v>
      </c>
      <c r="U41" s="73">
        <v>-18.726792103611601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587523.26020000002</v>
      </c>
      <c r="E42" s="71">
        <v>390743.31430000003</v>
      </c>
      <c r="F42" s="72">
        <v>150.360412756524</v>
      </c>
      <c r="G42" s="71">
        <v>875039.41599999997</v>
      </c>
      <c r="H42" s="72">
        <v>-32.857509106766898</v>
      </c>
      <c r="I42" s="71">
        <v>35727.8603</v>
      </c>
      <c r="J42" s="72">
        <v>6.0810971616405096</v>
      </c>
      <c r="K42" s="71">
        <v>51869.410199999998</v>
      </c>
      <c r="L42" s="72">
        <v>5.9276655715815201</v>
      </c>
      <c r="M42" s="72">
        <v>-0.31119594068567202</v>
      </c>
      <c r="N42" s="71">
        <v>6879602.3779999996</v>
      </c>
      <c r="O42" s="71">
        <v>132876628.5134</v>
      </c>
      <c r="P42" s="71">
        <v>2389</v>
      </c>
      <c r="Q42" s="71">
        <v>2290</v>
      </c>
      <c r="R42" s="72">
        <v>4.3231441048035002</v>
      </c>
      <c r="S42" s="71">
        <v>245.92853084972799</v>
      </c>
      <c r="T42" s="71">
        <v>266.41403174672502</v>
      </c>
      <c r="U42" s="73">
        <v>-8.3298594214407498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543717.97</v>
      </c>
      <c r="E43" s="71">
        <v>111312.02099999999</v>
      </c>
      <c r="F43" s="72">
        <v>488.46293968555301</v>
      </c>
      <c r="G43" s="71">
        <v>1289564.8500000001</v>
      </c>
      <c r="H43" s="72">
        <v>-57.837097529449601</v>
      </c>
      <c r="I43" s="71">
        <v>-72957.36</v>
      </c>
      <c r="J43" s="72">
        <v>-13.4182359284539</v>
      </c>
      <c r="K43" s="71">
        <v>-224325.68</v>
      </c>
      <c r="L43" s="72">
        <v>-17.395455529049201</v>
      </c>
      <c r="M43" s="72">
        <v>-0.67477036066490503</v>
      </c>
      <c r="N43" s="71">
        <v>4116338.81</v>
      </c>
      <c r="O43" s="71">
        <v>56491335.130000003</v>
      </c>
      <c r="P43" s="71">
        <v>341</v>
      </c>
      <c r="Q43" s="71">
        <v>783</v>
      </c>
      <c r="R43" s="72">
        <v>-56.449553001277103</v>
      </c>
      <c r="S43" s="71">
        <v>1594.48085043988</v>
      </c>
      <c r="T43" s="71">
        <v>1759.48853128991</v>
      </c>
      <c r="U43" s="73">
        <v>-10.3486774898868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253693.25</v>
      </c>
      <c r="E44" s="71">
        <v>22736.2523</v>
      </c>
      <c r="F44" s="72">
        <v>1115.8094423503601</v>
      </c>
      <c r="G44" s="71">
        <v>378872.96</v>
      </c>
      <c r="H44" s="72">
        <v>-33.040022175243102</v>
      </c>
      <c r="I44" s="71">
        <v>34336.69</v>
      </c>
      <c r="J44" s="72">
        <v>13.5347274710699</v>
      </c>
      <c r="K44" s="71">
        <v>48318.43</v>
      </c>
      <c r="L44" s="72">
        <v>12.7532009674166</v>
      </c>
      <c r="M44" s="72">
        <v>-0.28936660400596598</v>
      </c>
      <c r="N44" s="71">
        <v>1530635.01</v>
      </c>
      <c r="O44" s="71">
        <v>22375056.260000002</v>
      </c>
      <c r="P44" s="71">
        <v>192</v>
      </c>
      <c r="Q44" s="71">
        <v>232</v>
      </c>
      <c r="R44" s="72">
        <v>-17.241379310344801</v>
      </c>
      <c r="S44" s="71">
        <v>1321.3190104166699</v>
      </c>
      <c r="T44" s="71">
        <v>1386.33659482759</v>
      </c>
      <c r="U44" s="73">
        <v>-4.9206576079168602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30790.5599</v>
      </c>
      <c r="E45" s="77"/>
      <c r="F45" s="77"/>
      <c r="G45" s="76">
        <v>5330.7349999999997</v>
      </c>
      <c r="H45" s="78">
        <v>477.604399768512</v>
      </c>
      <c r="I45" s="76">
        <v>4653.1080000000002</v>
      </c>
      <c r="J45" s="78">
        <v>15.1121253238399</v>
      </c>
      <c r="K45" s="76">
        <v>646.68129999999996</v>
      </c>
      <c r="L45" s="78">
        <v>12.131184536466399</v>
      </c>
      <c r="M45" s="78">
        <v>6.1953650121010098</v>
      </c>
      <c r="N45" s="76">
        <v>453916.54619999998</v>
      </c>
      <c r="O45" s="76">
        <v>7211986.5066999998</v>
      </c>
      <c r="P45" s="76">
        <v>30</v>
      </c>
      <c r="Q45" s="76">
        <v>30</v>
      </c>
      <c r="R45" s="78">
        <v>0</v>
      </c>
      <c r="S45" s="76">
        <v>1026.3519966666699</v>
      </c>
      <c r="T45" s="76">
        <v>2939.3395300000002</v>
      </c>
      <c r="U45" s="79">
        <v>-186.38708158080601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31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78227</v>
      </c>
      <c r="D2" s="32">
        <v>591772.86946666695</v>
      </c>
      <c r="E2" s="32">
        <v>435803.11473076901</v>
      </c>
      <c r="F2" s="32">
        <v>155969.754735897</v>
      </c>
      <c r="G2" s="32">
        <v>435803.11473076901</v>
      </c>
      <c r="H2" s="32">
        <v>0.26356354402739801</v>
      </c>
    </row>
    <row r="3" spans="1:8" ht="14.25" x14ac:dyDescent="0.2">
      <c r="A3" s="32">
        <v>2</v>
      </c>
      <c r="B3" s="33">
        <v>13</v>
      </c>
      <c r="C3" s="32">
        <v>14228</v>
      </c>
      <c r="D3" s="32">
        <v>121920.323703691</v>
      </c>
      <c r="E3" s="32">
        <v>92978.787608622602</v>
      </c>
      <c r="F3" s="32">
        <v>28941.536095068499</v>
      </c>
      <c r="G3" s="32">
        <v>92978.787608622602</v>
      </c>
      <c r="H3" s="32">
        <v>0.23738073535144499</v>
      </c>
    </row>
    <row r="4" spans="1:8" ht="14.25" x14ac:dyDescent="0.2">
      <c r="A4" s="32">
        <v>3</v>
      </c>
      <c r="B4" s="33">
        <v>14</v>
      </c>
      <c r="C4" s="32">
        <v>127340</v>
      </c>
      <c r="D4" s="32">
        <v>161325.31179145299</v>
      </c>
      <c r="E4" s="32">
        <v>115412.529919658</v>
      </c>
      <c r="F4" s="32">
        <v>45912.781871794898</v>
      </c>
      <c r="G4" s="32">
        <v>115412.529919658</v>
      </c>
      <c r="H4" s="32">
        <v>0.28459750898325797</v>
      </c>
    </row>
    <row r="5" spans="1:8" ht="14.25" x14ac:dyDescent="0.2">
      <c r="A5" s="32">
        <v>4</v>
      </c>
      <c r="B5" s="33">
        <v>15</v>
      </c>
      <c r="C5" s="32">
        <v>3512</v>
      </c>
      <c r="D5" s="32">
        <v>49326.686366666698</v>
      </c>
      <c r="E5" s="32">
        <v>37335.014007692298</v>
      </c>
      <c r="F5" s="32">
        <v>11991.6723589744</v>
      </c>
      <c r="G5" s="32">
        <v>37335.014007692298</v>
      </c>
      <c r="H5" s="32">
        <v>0.24310719495396599</v>
      </c>
    </row>
    <row r="6" spans="1:8" ht="14.25" x14ac:dyDescent="0.2">
      <c r="A6" s="32">
        <v>5</v>
      </c>
      <c r="B6" s="33">
        <v>16</v>
      </c>
      <c r="C6" s="32">
        <v>2141</v>
      </c>
      <c r="D6" s="32">
        <v>128971.455773504</v>
      </c>
      <c r="E6" s="32">
        <v>98256.272899145304</v>
      </c>
      <c r="F6" s="32">
        <v>30715.182874359001</v>
      </c>
      <c r="G6" s="32">
        <v>98256.272899145304</v>
      </c>
      <c r="H6" s="32">
        <v>0.238154890089013</v>
      </c>
    </row>
    <row r="7" spans="1:8" ht="14.25" x14ac:dyDescent="0.2">
      <c r="A7" s="32">
        <v>6</v>
      </c>
      <c r="B7" s="33">
        <v>17</v>
      </c>
      <c r="C7" s="32">
        <v>15671</v>
      </c>
      <c r="D7" s="32">
        <v>230295.735613675</v>
      </c>
      <c r="E7" s="32">
        <v>157395.03574871799</v>
      </c>
      <c r="F7" s="32">
        <v>72900.699864957307</v>
      </c>
      <c r="G7" s="32">
        <v>157395.03574871799</v>
      </c>
      <c r="H7" s="32">
        <v>0.31655253915447801</v>
      </c>
    </row>
    <row r="8" spans="1:8" ht="14.25" x14ac:dyDescent="0.2">
      <c r="A8" s="32">
        <v>7</v>
      </c>
      <c r="B8" s="33">
        <v>18</v>
      </c>
      <c r="C8" s="32">
        <v>72923</v>
      </c>
      <c r="D8" s="32">
        <v>186253.299170085</v>
      </c>
      <c r="E8" s="32">
        <v>141608.699858974</v>
      </c>
      <c r="F8" s="32">
        <v>44644.599311111102</v>
      </c>
      <c r="G8" s="32">
        <v>141608.699858974</v>
      </c>
      <c r="H8" s="32">
        <v>0.239698300701465</v>
      </c>
    </row>
    <row r="9" spans="1:8" ht="14.25" x14ac:dyDescent="0.2">
      <c r="A9" s="32">
        <v>8</v>
      </c>
      <c r="B9" s="33">
        <v>19</v>
      </c>
      <c r="C9" s="32">
        <v>28364</v>
      </c>
      <c r="D9" s="32">
        <v>89039.259614529903</v>
      </c>
      <c r="E9" s="32">
        <v>71699.622838461495</v>
      </c>
      <c r="F9" s="32">
        <v>17339.636776068401</v>
      </c>
      <c r="G9" s="32">
        <v>71699.622838461495</v>
      </c>
      <c r="H9" s="32">
        <v>0.194741475290062</v>
      </c>
    </row>
    <row r="10" spans="1:8" ht="14.25" x14ac:dyDescent="0.2">
      <c r="A10" s="32">
        <v>9</v>
      </c>
      <c r="B10" s="33">
        <v>21</v>
      </c>
      <c r="C10" s="32">
        <v>227789</v>
      </c>
      <c r="D10" s="32">
        <v>986702.50870598305</v>
      </c>
      <c r="E10" s="32">
        <v>951432.16305897397</v>
      </c>
      <c r="F10" s="32">
        <v>35270.3456470085</v>
      </c>
      <c r="G10" s="32">
        <v>951432.16305897397</v>
      </c>
      <c r="H10" s="35">
        <v>3.5745673428219098E-2</v>
      </c>
    </row>
    <row r="11" spans="1:8" ht="14.25" x14ac:dyDescent="0.2">
      <c r="A11" s="32">
        <v>10</v>
      </c>
      <c r="B11" s="33">
        <v>22</v>
      </c>
      <c r="C11" s="32">
        <v>101350.399</v>
      </c>
      <c r="D11" s="32">
        <v>1606498.1821290599</v>
      </c>
      <c r="E11" s="32">
        <v>1477174.16161111</v>
      </c>
      <c r="F11" s="32">
        <v>129324.020517949</v>
      </c>
      <c r="G11" s="32">
        <v>1477174.16161111</v>
      </c>
      <c r="H11" s="32">
        <v>8.0500570717458406E-2</v>
      </c>
    </row>
    <row r="12" spans="1:8" ht="14.25" x14ac:dyDescent="0.2">
      <c r="A12" s="32">
        <v>11</v>
      </c>
      <c r="B12" s="33">
        <v>23</v>
      </c>
      <c r="C12" s="32">
        <v>215425.356</v>
      </c>
      <c r="D12" s="32">
        <v>1847353.4265299099</v>
      </c>
      <c r="E12" s="32">
        <v>1571430.9354111101</v>
      </c>
      <c r="F12" s="32">
        <v>275922.49111880298</v>
      </c>
      <c r="G12" s="32">
        <v>1571430.9354111101</v>
      </c>
      <c r="H12" s="32">
        <v>0.14936096534440599</v>
      </c>
    </row>
    <row r="13" spans="1:8" ht="14.25" x14ac:dyDescent="0.2">
      <c r="A13" s="32">
        <v>12</v>
      </c>
      <c r="B13" s="33">
        <v>24</v>
      </c>
      <c r="C13" s="32">
        <v>26421</v>
      </c>
      <c r="D13" s="32">
        <v>519823.25918461499</v>
      </c>
      <c r="E13" s="32">
        <v>478976.438178632</v>
      </c>
      <c r="F13" s="32">
        <v>40846.8210059829</v>
      </c>
      <c r="G13" s="32">
        <v>478976.438178632</v>
      </c>
      <c r="H13" s="32">
        <v>7.85782865315693E-2</v>
      </c>
    </row>
    <row r="14" spans="1:8" ht="14.25" x14ac:dyDescent="0.2">
      <c r="A14" s="32">
        <v>13</v>
      </c>
      <c r="B14" s="33">
        <v>25</v>
      </c>
      <c r="C14" s="32">
        <v>85883</v>
      </c>
      <c r="D14" s="32">
        <v>1035063.2945</v>
      </c>
      <c r="E14" s="32">
        <v>957042.83279999997</v>
      </c>
      <c r="F14" s="32">
        <v>78020.4617</v>
      </c>
      <c r="G14" s="32">
        <v>957042.83279999997</v>
      </c>
      <c r="H14" s="32">
        <v>7.5377478956674598E-2</v>
      </c>
    </row>
    <row r="15" spans="1:8" ht="14.25" x14ac:dyDescent="0.2">
      <c r="A15" s="32">
        <v>14</v>
      </c>
      <c r="B15" s="33">
        <v>26</v>
      </c>
      <c r="C15" s="32">
        <v>62159</v>
      </c>
      <c r="D15" s="32">
        <v>365702.03941061901</v>
      </c>
      <c r="E15" s="32">
        <v>315967.37840796501</v>
      </c>
      <c r="F15" s="32">
        <v>49734.661002654902</v>
      </c>
      <c r="G15" s="32">
        <v>315967.37840796501</v>
      </c>
      <c r="H15" s="32">
        <v>0.13599776769855901</v>
      </c>
    </row>
    <row r="16" spans="1:8" ht="14.25" x14ac:dyDescent="0.2">
      <c r="A16" s="32">
        <v>15</v>
      </c>
      <c r="B16" s="33">
        <v>27</v>
      </c>
      <c r="C16" s="32">
        <v>187893.106</v>
      </c>
      <c r="D16" s="32">
        <v>1385569.23686667</v>
      </c>
      <c r="E16" s="32">
        <v>1233658.2212</v>
      </c>
      <c r="F16" s="32">
        <v>151911.01566666699</v>
      </c>
      <c r="G16" s="32">
        <v>1233658.2212</v>
      </c>
      <c r="H16" s="32">
        <v>0.109637982444096</v>
      </c>
    </row>
    <row r="17" spans="1:8" ht="14.25" x14ac:dyDescent="0.2">
      <c r="A17" s="32">
        <v>16</v>
      </c>
      <c r="B17" s="33">
        <v>29</v>
      </c>
      <c r="C17" s="32">
        <v>199674</v>
      </c>
      <c r="D17" s="32">
        <v>2506106.5759598301</v>
      </c>
      <c r="E17" s="32">
        <v>2263419.7602931601</v>
      </c>
      <c r="F17" s="32">
        <v>242686.81566666701</v>
      </c>
      <c r="G17" s="32">
        <v>2263419.7602931601</v>
      </c>
      <c r="H17" s="32">
        <v>9.6838186370313703E-2</v>
      </c>
    </row>
    <row r="18" spans="1:8" ht="14.25" x14ac:dyDescent="0.2">
      <c r="A18" s="32">
        <v>17</v>
      </c>
      <c r="B18" s="33">
        <v>31</v>
      </c>
      <c r="C18" s="32">
        <v>31384.473000000002</v>
      </c>
      <c r="D18" s="32">
        <v>295713.008253876</v>
      </c>
      <c r="E18" s="32">
        <v>254218.958304845</v>
      </c>
      <c r="F18" s="32">
        <v>41494.049949030901</v>
      </c>
      <c r="G18" s="32">
        <v>254218.958304845</v>
      </c>
      <c r="H18" s="32">
        <v>0.14031864947045999</v>
      </c>
    </row>
    <row r="19" spans="1:8" ht="14.25" x14ac:dyDescent="0.2">
      <c r="A19" s="32">
        <v>18</v>
      </c>
      <c r="B19" s="33">
        <v>32</v>
      </c>
      <c r="C19" s="32">
        <v>28570.306</v>
      </c>
      <c r="D19" s="32">
        <v>377922.92285671999</v>
      </c>
      <c r="E19" s="32">
        <v>344410.0297441</v>
      </c>
      <c r="F19" s="32">
        <v>33512.893112620797</v>
      </c>
      <c r="G19" s="32">
        <v>344410.0297441</v>
      </c>
      <c r="H19" s="32">
        <v>8.86765292226699E-2</v>
      </c>
    </row>
    <row r="20" spans="1:8" ht="14.25" x14ac:dyDescent="0.2">
      <c r="A20" s="32">
        <v>19</v>
      </c>
      <c r="B20" s="33">
        <v>33</v>
      </c>
      <c r="C20" s="32">
        <v>38122.673000000003</v>
      </c>
      <c r="D20" s="32">
        <v>565493.921202556</v>
      </c>
      <c r="E20" s="32">
        <v>447125.82958905899</v>
      </c>
      <c r="F20" s="32">
        <v>118368.091613497</v>
      </c>
      <c r="G20" s="32">
        <v>447125.82958905899</v>
      </c>
      <c r="H20" s="32">
        <v>0.209318061919711</v>
      </c>
    </row>
    <row r="21" spans="1:8" ht="14.25" x14ac:dyDescent="0.2">
      <c r="A21" s="32">
        <v>20</v>
      </c>
      <c r="B21" s="33">
        <v>34</v>
      </c>
      <c r="C21" s="32">
        <v>56587.898999999998</v>
      </c>
      <c r="D21" s="32">
        <v>335597.90088744398</v>
      </c>
      <c r="E21" s="32">
        <v>242170.00060733</v>
      </c>
      <c r="F21" s="32">
        <v>93427.9002801147</v>
      </c>
      <c r="G21" s="32">
        <v>242170.00060733</v>
      </c>
      <c r="H21" s="32">
        <v>0.27839238574811398</v>
      </c>
    </row>
    <row r="22" spans="1:8" ht="14.25" x14ac:dyDescent="0.2">
      <c r="A22" s="32">
        <v>21</v>
      </c>
      <c r="B22" s="33">
        <v>35</v>
      </c>
      <c r="C22" s="32">
        <v>42175.298000000003</v>
      </c>
      <c r="D22" s="32">
        <v>1297873.3975911499</v>
      </c>
      <c r="E22" s="32">
        <v>1222198.48379735</v>
      </c>
      <c r="F22" s="32">
        <v>75674.913793805303</v>
      </c>
      <c r="G22" s="32">
        <v>1222198.48379735</v>
      </c>
      <c r="H22" s="32">
        <v>5.8306853298833103E-2</v>
      </c>
    </row>
    <row r="23" spans="1:8" ht="14.25" x14ac:dyDescent="0.2">
      <c r="A23" s="32">
        <v>22</v>
      </c>
      <c r="B23" s="33">
        <v>36</v>
      </c>
      <c r="C23" s="32">
        <v>152228.53700000001</v>
      </c>
      <c r="D23" s="32">
        <v>782460.27772035403</v>
      </c>
      <c r="E23" s="32">
        <v>647731.52476022299</v>
      </c>
      <c r="F23" s="32">
        <v>134728.75296013101</v>
      </c>
      <c r="G23" s="32">
        <v>647731.52476022299</v>
      </c>
      <c r="H23" s="32">
        <v>0.17218606080893301</v>
      </c>
    </row>
    <row r="24" spans="1:8" ht="14.25" x14ac:dyDescent="0.2">
      <c r="A24" s="32">
        <v>23</v>
      </c>
      <c r="B24" s="33">
        <v>37</v>
      </c>
      <c r="C24" s="32">
        <v>151724.413</v>
      </c>
      <c r="D24" s="32">
        <v>1180426.5476531</v>
      </c>
      <c r="E24" s="32">
        <v>1090398.5035490301</v>
      </c>
      <c r="F24" s="32">
        <v>90028.044104068598</v>
      </c>
      <c r="G24" s="32">
        <v>1090398.5035490301</v>
      </c>
      <c r="H24" s="32">
        <v>7.6267383415817597E-2</v>
      </c>
    </row>
    <row r="25" spans="1:8" ht="14.25" x14ac:dyDescent="0.2">
      <c r="A25" s="32">
        <v>24</v>
      </c>
      <c r="B25" s="33">
        <v>38</v>
      </c>
      <c r="C25" s="32">
        <v>446451.90600000002</v>
      </c>
      <c r="D25" s="32">
        <v>1876664.1450433601</v>
      </c>
      <c r="E25" s="32">
        <v>1935374.1546920401</v>
      </c>
      <c r="F25" s="32">
        <v>-58710.009648672603</v>
      </c>
      <c r="G25" s="32">
        <v>1935374.1546920401</v>
      </c>
      <c r="H25" s="32">
        <v>-3.1284239006610301E-2</v>
      </c>
    </row>
    <row r="26" spans="1:8" ht="14.25" x14ac:dyDescent="0.2">
      <c r="A26" s="32">
        <v>25</v>
      </c>
      <c r="B26" s="33">
        <v>39</v>
      </c>
      <c r="C26" s="32">
        <v>80804.77</v>
      </c>
      <c r="D26" s="32">
        <v>116089.78842092901</v>
      </c>
      <c r="E26" s="32">
        <v>87808.462718077106</v>
      </c>
      <c r="F26" s="32">
        <v>28281.3257028517</v>
      </c>
      <c r="G26" s="32">
        <v>87808.462718077106</v>
      </c>
      <c r="H26" s="32">
        <v>0.243615963880533</v>
      </c>
    </row>
    <row r="27" spans="1:8" ht="14.25" x14ac:dyDescent="0.2">
      <c r="A27" s="32">
        <v>26</v>
      </c>
      <c r="B27" s="33">
        <v>42</v>
      </c>
      <c r="C27" s="32">
        <v>10482.486000000001</v>
      </c>
      <c r="D27" s="32">
        <v>195913.8094</v>
      </c>
      <c r="E27" s="32">
        <v>169613.5705</v>
      </c>
      <c r="F27" s="32">
        <v>26300.2389</v>
      </c>
      <c r="G27" s="32">
        <v>169613.5705</v>
      </c>
      <c r="H27" s="32">
        <v>0.13424392583935901</v>
      </c>
    </row>
    <row r="28" spans="1:8" ht="14.25" x14ac:dyDescent="0.2">
      <c r="A28" s="32">
        <v>27</v>
      </c>
      <c r="B28" s="33">
        <v>75</v>
      </c>
      <c r="C28" s="32">
        <v>372</v>
      </c>
      <c r="D28" s="32">
        <v>255840.170940171</v>
      </c>
      <c r="E28" s="32">
        <v>235086.303418803</v>
      </c>
      <c r="F28" s="32">
        <v>20753.867521367501</v>
      </c>
      <c r="G28" s="32">
        <v>235086.303418803</v>
      </c>
      <c r="H28" s="32">
        <v>8.1120441114076999E-2</v>
      </c>
    </row>
    <row r="29" spans="1:8" ht="14.25" x14ac:dyDescent="0.2">
      <c r="A29" s="32">
        <v>28</v>
      </c>
      <c r="B29" s="33">
        <v>76</v>
      </c>
      <c r="C29" s="32">
        <v>2818</v>
      </c>
      <c r="D29" s="32">
        <v>587523.25066923106</v>
      </c>
      <c r="E29" s="32">
        <v>551795.39635812002</v>
      </c>
      <c r="F29" s="32">
        <v>35727.854311111099</v>
      </c>
      <c r="G29" s="32">
        <v>551795.39635812002</v>
      </c>
      <c r="H29" s="32">
        <v>6.0810962409427301E-2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30790.559715603998</v>
      </c>
      <c r="E30" s="32">
        <v>26137.452129188401</v>
      </c>
      <c r="F30" s="32">
        <v>4653.10758641555</v>
      </c>
      <c r="G30" s="32">
        <v>26137.452129188401</v>
      </c>
      <c r="H30" s="32">
        <v>0.151121240711239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69</v>
      </c>
      <c r="D32" s="37">
        <v>110553.09</v>
      </c>
      <c r="E32" s="37">
        <v>102300.87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370</v>
      </c>
      <c r="D33" s="37">
        <v>1206253.05</v>
      </c>
      <c r="E33" s="37">
        <v>1424400.49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236</v>
      </c>
      <c r="D34" s="37">
        <v>681859.83</v>
      </c>
      <c r="E34" s="37">
        <v>723723.6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289</v>
      </c>
      <c r="D35" s="37">
        <v>810657.56</v>
      </c>
      <c r="E35" s="37">
        <v>992160.07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7</v>
      </c>
      <c r="D36" s="37">
        <v>4.29</v>
      </c>
      <c r="E36" s="37">
        <v>0.17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290</v>
      </c>
      <c r="D37" s="37">
        <v>543717.97</v>
      </c>
      <c r="E37" s="37">
        <v>616675.32999999996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168</v>
      </c>
      <c r="D38" s="37">
        <v>253693.25</v>
      </c>
      <c r="E38" s="37">
        <v>219356.56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2015-09-20T00:47:54Z</dcterms:modified>
</cp:coreProperties>
</file>