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<sst xmlns="http://schemas.openxmlformats.org/spreadsheetml/2006/main" count="117" uniqueCount="75">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</sst>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42998401.652399994</v>
      </c>
      <c r="F3" s="25">
        <f>RA!I7</f>
        <v>3280769.2991999998</v>
      </c>
      <c r="G3" s="16">
        <f>SUM(G4:G40)</f>
        <v>39717632.353199996</v>
      </c>
      <c r="H3" s="27">
        <f>RA!J7</f>
        <v>7.62997965766683</v>
      </c>
      <c r="I3" s="20">
        <f>SUM(I4:I40)</f>
        <v>42998410.262677088</v>
      </c>
      <c r="J3" s="21">
        <f>SUM(J4:J40)</f>
        <v>39717632.324454747</v>
      </c>
      <c r="K3" s="22">
        <f>E3-I3</f>
        <v>-8.6102770939469337</v>
      </c>
      <c r="L3" s="22">
        <f>G3-J3</f>
        <v>2.8745248913764954E-2</v>
      </c>
    </row>
    <row r="4" spans="1:13" x14ac:dyDescent="0.15">
      <c r="A4" s="44">
        <f>RA!A8</f>
        <v>42273</v>
      </c>
      <c r="B4" s="12">
        <v>12</v>
      </c>
      <c r="C4" s="42" t="s">
        <v>6</v>
      </c>
      <c r="D4" s="42"/>
      <c r="E4" s="15">
        <f>VLOOKUP(C4,RA!B8:D36,3,0)</f>
        <v>866224.60380000004</v>
      </c>
      <c r="F4" s="25">
        <f>VLOOKUP(C4,RA!B8:I39,8,0)</f>
        <v>186401.4369</v>
      </c>
      <c r="G4" s="16">
        <f t="shared" ref="G4:G40" si="0">E4-F4</f>
        <v>679823.16690000007</v>
      </c>
      <c r="H4" s="27">
        <f>RA!J8</f>
        <v>21.518834270267099</v>
      </c>
      <c r="I4" s="20">
        <f>VLOOKUP(B4,RMS!B:D,3,FALSE)</f>
        <v>866225.777990598</v>
      </c>
      <c r="J4" s="21">
        <f>VLOOKUP(B4,RMS!B:E,4,FALSE)</f>
        <v>679823.188368376</v>
      </c>
      <c r="K4" s="22">
        <f t="shared" ref="K4:K40" si="1">E4-I4</f>
        <v>-1.1741905979579315</v>
      </c>
      <c r="L4" s="22">
        <f t="shared" ref="L4:L40" si="2">G4-J4</f>
        <v>-2.1468375925906003E-2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151239.4289</v>
      </c>
      <c r="F5" s="25">
        <f>VLOOKUP(C5,RA!B9:I40,8,0)</f>
        <v>35313.267699999997</v>
      </c>
      <c r="G5" s="16">
        <f t="shared" si="0"/>
        <v>115926.1612</v>
      </c>
      <c r="H5" s="27">
        <f>RA!J9</f>
        <v>23.349246923796098</v>
      </c>
      <c r="I5" s="20">
        <f>VLOOKUP(B5,RMS!B:D,3,FALSE)</f>
        <v>151239.524770396</v>
      </c>
      <c r="J5" s="21">
        <f>VLOOKUP(B5,RMS!B:E,4,FALSE)</f>
        <v>115926.161101588</v>
      </c>
      <c r="K5" s="22">
        <f t="shared" si="1"/>
        <v>-9.5870396005921066E-2</v>
      </c>
      <c r="L5" s="22">
        <f t="shared" si="2"/>
        <v>9.8411997896619141E-5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260382.71650000001</v>
      </c>
      <c r="F6" s="25">
        <f>VLOOKUP(C6,RA!B10:I41,8,0)</f>
        <v>73390.044800000003</v>
      </c>
      <c r="G6" s="16">
        <f t="shared" si="0"/>
        <v>186992.67170000001</v>
      </c>
      <c r="H6" s="27">
        <f>RA!J10</f>
        <v>28.185451702206201</v>
      </c>
      <c r="I6" s="20">
        <f>VLOOKUP(B6,RMS!B:D,3,FALSE)</f>
        <v>260385.72260512799</v>
      </c>
      <c r="J6" s="21">
        <f>VLOOKUP(B6,RMS!B:E,4,FALSE)</f>
        <v>186992.67079572601</v>
      </c>
      <c r="K6" s="22">
        <f>E6-I6</f>
        <v>-3.0061051279772073</v>
      </c>
      <c r="L6" s="22">
        <f t="shared" si="2"/>
        <v>9.0427399845793843E-4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58330.198799999998</v>
      </c>
      <c r="F7" s="25">
        <f>VLOOKUP(C7,RA!B11:I42,8,0)</f>
        <v>13800.694100000001</v>
      </c>
      <c r="G7" s="16">
        <f t="shared" si="0"/>
        <v>44529.504699999998</v>
      </c>
      <c r="H7" s="27">
        <f>RA!J11</f>
        <v>23.659604088302899</v>
      </c>
      <c r="I7" s="20">
        <f>VLOOKUP(B7,RMS!B:D,3,FALSE)</f>
        <v>58330.256906837603</v>
      </c>
      <c r="J7" s="21">
        <f>VLOOKUP(B7,RMS!B:E,4,FALSE)</f>
        <v>44529.504381196602</v>
      </c>
      <c r="K7" s="22">
        <f t="shared" si="1"/>
        <v>-5.8106837605009787E-2</v>
      </c>
      <c r="L7" s="22">
        <f t="shared" si="2"/>
        <v>3.1880339520284906E-4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229250.42259999999</v>
      </c>
      <c r="F8" s="25">
        <f>VLOOKUP(C8,RA!B12:I43,8,0)</f>
        <v>47150.040699999998</v>
      </c>
      <c r="G8" s="16">
        <f t="shared" si="0"/>
        <v>182100.38189999998</v>
      </c>
      <c r="H8" s="27">
        <f>RA!J12</f>
        <v>20.567046361466598</v>
      </c>
      <c r="I8" s="20">
        <f>VLOOKUP(B8,RMS!B:D,3,FALSE)</f>
        <v>229250.43169059799</v>
      </c>
      <c r="J8" s="21">
        <f>VLOOKUP(B8,RMS!B:E,4,FALSE)</f>
        <v>182100.380976068</v>
      </c>
      <c r="K8" s="22">
        <f t="shared" si="1"/>
        <v>-9.0905980032403022E-3</v>
      </c>
      <c r="L8" s="22">
        <f t="shared" si="2"/>
        <v>9.2393197701312602E-4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374668.6606</v>
      </c>
      <c r="F9" s="25">
        <f>VLOOKUP(C9,RA!B13:I44,8,0)</f>
        <v>64308.460599999999</v>
      </c>
      <c r="G9" s="16">
        <f t="shared" si="0"/>
        <v>310360.2</v>
      </c>
      <c r="H9" s="27">
        <f>RA!J13</f>
        <v>17.164088530120299</v>
      </c>
      <c r="I9" s="20">
        <f>VLOOKUP(B9,RMS!B:D,3,FALSE)</f>
        <v>374669.03112735</v>
      </c>
      <c r="J9" s="21">
        <f>VLOOKUP(B9,RMS!B:E,4,FALSE)</f>
        <v>310360.194571795</v>
      </c>
      <c r="K9" s="22">
        <f t="shared" si="1"/>
        <v>-0.37052734999451786</v>
      </c>
      <c r="L9" s="22">
        <f t="shared" si="2"/>
        <v>5.4282050114125013E-3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232803.56299999999</v>
      </c>
      <c r="F10" s="25">
        <f>VLOOKUP(C10,RA!B14:I45,8,0)</f>
        <v>50287.4067</v>
      </c>
      <c r="G10" s="16">
        <f t="shared" si="0"/>
        <v>182516.1563</v>
      </c>
      <c r="H10" s="27">
        <f>RA!J14</f>
        <v>21.600789116788601</v>
      </c>
      <c r="I10" s="20">
        <f>VLOOKUP(B10,RMS!B:D,3,FALSE)</f>
        <v>232803.56522734999</v>
      </c>
      <c r="J10" s="21">
        <f>VLOOKUP(B10,RMS!B:E,4,FALSE)</f>
        <v>182516.15598034201</v>
      </c>
      <c r="K10" s="22">
        <f t="shared" si="1"/>
        <v>-2.2273499926086515E-3</v>
      </c>
      <c r="L10" s="22">
        <f t="shared" si="2"/>
        <v>3.1965799280442297E-4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108673.8498</v>
      </c>
      <c r="F11" s="25">
        <f>VLOOKUP(C11,RA!B15:I46,8,0)</f>
        <v>19819.540799999999</v>
      </c>
      <c r="G11" s="16">
        <f t="shared" si="0"/>
        <v>88854.308999999994</v>
      </c>
      <c r="H11" s="27">
        <f>RA!J15</f>
        <v>18.237635674520899</v>
      </c>
      <c r="I11" s="20">
        <f>VLOOKUP(B11,RMS!B:D,3,FALSE)</f>
        <v>108673.920989744</v>
      </c>
      <c r="J11" s="21">
        <f>VLOOKUP(B11,RMS!B:E,4,FALSE)</f>
        <v>88854.310230769202</v>
      </c>
      <c r="K11" s="22">
        <f t="shared" si="1"/>
        <v>-7.1189744005096145E-2</v>
      </c>
      <c r="L11" s="22">
        <f t="shared" si="2"/>
        <v>-1.2307692086324096E-3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3145104.9229000001</v>
      </c>
      <c r="F12" s="25">
        <f>VLOOKUP(C12,RA!B16:I47,8,0)</f>
        <v>17254.459599999998</v>
      </c>
      <c r="G12" s="16">
        <f t="shared" si="0"/>
        <v>3127850.4632999999</v>
      </c>
      <c r="H12" s="27">
        <f>RA!J16</f>
        <v>0.54861316308933294</v>
      </c>
      <c r="I12" s="20">
        <f>VLOOKUP(B12,RMS!B:D,3,FALSE)</f>
        <v>3145104.3638880299</v>
      </c>
      <c r="J12" s="21">
        <f>VLOOKUP(B12,RMS!B:E,4,FALSE)</f>
        <v>3127850.4624709398</v>
      </c>
      <c r="K12" s="22">
        <f t="shared" si="1"/>
        <v>0.55901197018101811</v>
      </c>
      <c r="L12" s="22">
        <f t="shared" si="2"/>
        <v>8.2906009629368782E-4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8225103.3471999997</v>
      </c>
      <c r="F13" s="25">
        <f>VLOOKUP(C13,RA!B17:I48,8,0)</f>
        <v>-242775.7004</v>
      </c>
      <c r="G13" s="16">
        <f t="shared" si="0"/>
        <v>8467879.0475999992</v>
      </c>
      <c r="H13" s="27">
        <f>RA!J17</f>
        <v>-2.95164316060109</v>
      </c>
      <c r="I13" s="20">
        <f>VLOOKUP(B13,RMS!B:D,3,FALSE)</f>
        <v>8225103.1830615401</v>
      </c>
      <c r="J13" s="21">
        <f>VLOOKUP(B13,RMS!B:E,4,FALSE)</f>
        <v>8467879.0011709407</v>
      </c>
      <c r="K13" s="22">
        <f t="shared" si="1"/>
        <v>0.16413845960050821</v>
      </c>
      <c r="L13" s="22">
        <f t="shared" si="2"/>
        <v>4.6429058536887169E-2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2879561.5318</v>
      </c>
      <c r="F14" s="25">
        <f>VLOOKUP(C14,RA!B18:I49,8,0)</f>
        <v>180811.32639999999</v>
      </c>
      <c r="G14" s="16">
        <f t="shared" si="0"/>
        <v>2698750.2053999999</v>
      </c>
      <c r="H14" s="27">
        <f>RA!J18</f>
        <v>6.2791270269184301</v>
      </c>
      <c r="I14" s="20">
        <f>VLOOKUP(B14,RMS!B:D,3,FALSE)</f>
        <v>2879561.6243324801</v>
      </c>
      <c r="J14" s="21">
        <f>VLOOKUP(B14,RMS!B:E,4,FALSE)</f>
        <v>2698750.2201435901</v>
      </c>
      <c r="K14" s="22">
        <f t="shared" si="1"/>
        <v>-9.2532480135560036E-2</v>
      </c>
      <c r="L14" s="22">
        <f t="shared" si="2"/>
        <v>-1.4743590261787176E-2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1328596.6385999999</v>
      </c>
      <c r="F15" s="25">
        <f>VLOOKUP(C15,RA!B19:I50,8,0)</f>
        <v>42211.4784</v>
      </c>
      <c r="G15" s="16">
        <f t="shared" si="0"/>
        <v>1286385.1602</v>
      </c>
      <c r="H15" s="27">
        <f>RA!J19</f>
        <v>3.1771477643116799</v>
      </c>
      <c r="I15" s="20">
        <f>VLOOKUP(B15,RMS!B:D,3,FALSE)</f>
        <v>1328596.43851453</v>
      </c>
      <c r="J15" s="21">
        <f>VLOOKUP(B15,RMS!B:E,4,FALSE)</f>
        <v>1286385.15882393</v>
      </c>
      <c r="K15" s="22">
        <f t="shared" si="1"/>
        <v>0.20008546998724341</v>
      </c>
      <c r="L15" s="22">
        <f t="shared" si="2"/>
        <v>1.3760700821876526E-3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2263836.5754</v>
      </c>
      <c r="F16" s="25">
        <f>VLOOKUP(C16,RA!B20:I51,8,0)</f>
        <v>130815.341</v>
      </c>
      <c r="G16" s="16">
        <f t="shared" si="0"/>
        <v>2133021.2344</v>
      </c>
      <c r="H16" s="27">
        <f>RA!J20</f>
        <v>5.7784798788704999</v>
      </c>
      <c r="I16" s="20">
        <f>VLOOKUP(B16,RMS!B:D,3,FALSE)</f>
        <v>2263836.9216</v>
      </c>
      <c r="J16" s="21">
        <f>VLOOKUP(B16,RMS!B:E,4,FALSE)</f>
        <v>2133021.2344</v>
      </c>
      <c r="K16" s="22">
        <f t="shared" si="1"/>
        <v>-0.34620000002905726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726104.99879999994</v>
      </c>
      <c r="F17" s="25">
        <f>VLOOKUP(C17,RA!B21:I52,8,0)</f>
        <v>53001.676500000001</v>
      </c>
      <c r="G17" s="16">
        <f t="shared" si="0"/>
        <v>673103.32229999988</v>
      </c>
      <c r="H17" s="27">
        <f>RA!J21</f>
        <v>7.29945071134249</v>
      </c>
      <c r="I17" s="20">
        <f>VLOOKUP(B17,RMS!B:D,3,FALSE)</f>
        <v>726104.20968239906</v>
      </c>
      <c r="J17" s="21">
        <f>VLOOKUP(B17,RMS!B:E,4,FALSE)</f>
        <v>673103.32196991902</v>
      </c>
      <c r="K17" s="22">
        <f t="shared" si="1"/>
        <v>0.78911760088521987</v>
      </c>
      <c r="L17" s="22">
        <f t="shared" si="2"/>
        <v>3.3008086029440165E-4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2023954.7416999999</v>
      </c>
      <c r="F18" s="25">
        <f>VLOOKUP(C18,RA!B22:I53,8,0)</f>
        <v>177334.39050000001</v>
      </c>
      <c r="G18" s="16">
        <f t="shared" si="0"/>
        <v>1846620.3511999999</v>
      </c>
      <c r="H18" s="27">
        <f>RA!J22</f>
        <v>8.7617764788085104</v>
      </c>
      <c r="I18" s="20">
        <f>VLOOKUP(B18,RMS!B:D,3,FALSE)</f>
        <v>2023956.6569000001</v>
      </c>
      <c r="J18" s="21">
        <f>VLOOKUP(B18,RMS!B:E,4,FALSE)</f>
        <v>1846620.3511999999</v>
      </c>
      <c r="K18" s="22">
        <f t="shared" si="1"/>
        <v>-1.9152000001631677</v>
      </c>
      <c r="L18" s="22">
        <f t="shared" si="2"/>
        <v>0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6255161.0861</v>
      </c>
      <c r="F19" s="25">
        <f>VLOOKUP(C19,RA!B23:I54,8,0)</f>
        <v>1347243.9787000001</v>
      </c>
      <c r="G19" s="16">
        <f t="shared" si="0"/>
        <v>4907917.1074000001</v>
      </c>
      <c r="H19" s="27">
        <f>RA!J23</f>
        <v>21.5381180461331</v>
      </c>
      <c r="I19" s="20">
        <f>VLOOKUP(B19,RMS!B:D,3,FALSE)</f>
        <v>6255164.7151948698</v>
      </c>
      <c r="J19" s="21">
        <f>VLOOKUP(B19,RMS!B:E,4,FALSE)</f>
        <v>4907917.1497470103</v>
      </c>
      <c r="K19" s="22">
        <f t="shared" si="1"/>
        <v>-3.6290948698297143</v>
      </c>
      <c r="L19" s="22">
        <f t="shared" si="2"/>
        <v>-4.2347010225057602E-2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766491.54870000004</v>
      </c>
      <c r="F20" s="25">
        <f>VLOOKUP(C20,RA!B24:I55,8,0)</f>
        <v>94767.483600000007</v>
      </c>
      <c r="G20" s="16">
        <f t="shared" si="0"/>
        <v>671724.06510000001</v>
      </c>
      <c r="H20" s="27">
        <f>RA!J24</f>
        <v>12.3638001959355</v>
      </c>
      <c r="I20" s="20">
        <f>VLOOKUP(B20,RMS!B:D,3,FALSE)</f>
        <v>766491.80198624101</v>
      </c>
      <c r="J20" s="21">
        <f>VLOOKUP(B20,RMS!B:E,4,FALSE)</f>
        <v>671724.06414355303</v>
      </c>
      <c r="K20" s="22">
        <f t="shared" si="1"/>
        <v>-0.2532862409716472</v>
      </c>
      <c r="L20" s="22">
        <f t="shared" si="2"/>
        <v>9.5644698012620211E-4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781515.66070000001</v>
      </c>
      <c r="F21" s="25">
        <f>VLOOKUP(C21,RA!B25:I56,8,0)</f>
        <v>59197.321600000003</v>
      </c>
      <c r="G21" s="16">
        <f t="shared" si="0"/>
        <v>722318.33909999998</v>
      </c>
      <c r="H21" s="27">
        <f>RA!J25</f>
        <v>7.5746814269821803</v>
      </c>
      <c r="I21" s="20">
        <f>VLOOKUP(B21,RMS!B:D,3,FALSE)</f>
        <v>781515.66821660998</v>
      </c>
      <c r="J21" s="21">
        <f>VLOOKUP(B21,RMS!B:E,4,FALSE)</f>
        <v>722318.33835946</v>
      </c>
      <c r="K21" s="22">
        <f t="shared" si="1"/>
        <v>-7.5166099704802036E-3</v>
      </c>
      <c r="L21" s="22">
        <f t="shared" si="2"/>
        <v>7.4053998105227947E-4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768747.08100000001</v>
      </c>
      <c r="F22" s="25">
        <f>VLOOKUP(C22,RA!B26:I57,8,0)</f>
        <v>148928.4509</v>
      </c>
      <c r="G22" s="16">
        <f t="shared" si="0"/>
        <v>619818.63009999995</v>
      </c>
      <c r="H22" s="27">
        <f>RA!J26</f>
        <v>19.372880181381799</v>
      </c>
      <c r="I22" s="20">
        <f>VLOOKUP(B22,RMS!B:D,3,FALSE)</f>
        <v>768747.03725783201</v>
      </c>
      <c r="J22" s="21">
        <f>VLOOKUP(B22,RMS!B:E,4,FALSE)</f>
        <v>619818.60386811697</v>
      </c>
      <c r="K22" s="22">
        <f t="shared" si="1"/>
        <v>4.3742167996242642E-2</v>
      </c>
      <c r="L22" s="22">
        <f t="shared" si="2"/>
        <v>2.6231882977299392E-2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1009603.6691000001</v>
      </c>
      <c r="F23" s="25">
        <f>VLOOKUP(C23,RA!B27:I58,8,0)</f>
        <v>217280.9927</v>
      </c>
      <c r="G23" s="16">
        <f t="shared" si="0"/>
        <v>792322.6764</v>
      </c>
      <c r="H23" s="27">
        <f>RA!J27</f>
        <v>21.521414724422801</v>
      </c>
      <c r="I23" s="20">
        <f>VLOOKUP(B23,RMS!B:D,3,FALSE)</f>
        <v>1009602.84204925</v>
      </c>
      <c r="J23" s="21">
        <f>VLOOKUP(B23,RMS!B:E,4,FALSE)</f>
        <v>792322.70128341403</v>
      </c>
      <c r="K23" s="22">
        <f t="shared" si="1"/>
        <v>0.82705075002741069</v>
      </c>
      <c r="L23" s="22">
        <f t="shared" si="2"/>
        <v>-2.4883414036594331E-2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2546774.5748999999</v>
      </c>
      <c r="F24" s="25">
        <f>VLOOKUP(C24,RA!B28:I59,8,0)</f>
        <v>119872.52039999999</v>
      </c>
      <c r="G24" s="16">
        <f t="shared" si="0"/>
        <v>2426902.0545000001</v>
      </c>
      <c r="H24" s="27">
        <f>RA!J28</f>
        <v>4.70683670166241</v>
      </c>
      <c r="I24" s="20">
        <f>VLOOKUP(B24,RMS!B:D,3,FALSE)</f>
        <v>2546774.5737371701</v>
      </c>
      <c r="J24" s="21">
        <f>VLOOKUP(B24,RMS!B:E,4,FALSE)</f>
        <v>2426902.0291911499</v>
      </c>
      <c r="K24" s="22">
        <f t="shared" si="1"/>
        <v>1.1628298088908195E-3</v>
      </c>
      <c r="L24" s="22">
        <f t="shared" si="2"/>
        <v>2.5308850221335888E-2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954015.06539999996</v>
      </c>
      <c r="F25" s="25">
        <f>VLOOKUP(C25,RA!B29:I60,8,0)</f>
        <v>149580.2262</v>
      </c>
      <c r="G25" s="16">
        <f t="shared" si="0"/>
        <v>804434.83919999993</v>
      </c>
      <c r="H25" s="27">
        <f>RA!J29</f>
        <v>15.6790213933659</v>
      </c>
      <c r="I25" s="20">
        <f>VLOOKUP(B25,RMS!B:D,3,FALSE)</f>
        <v>954015.09122123895</v>
      </c>
      <c r="J25" s="21">
        <f>VLOOKUP(B25,RMS!B:E,4,FALSE)</f>
        <v>804434.84333589696</v>
      </c>
      <c r="K25" s="22">
        <f t="shared" si="1"/>
        <v>-2.5821238989010453E-2</v>
      </c>
      <c r="L25" s="22">
        <f t="shared" si="2"/>
        <v>-4.1358970338478684E-3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2617932.8747999999</v>
      </c>
      <c r="F26" s="25">
        <f>VLOOKUP(C26,RA!B30:I61,8,0)</f>
        <v>296240.95600000001</v>
      </c>
      <c r="G26" s="16">
        <f t="shared" si="0"/>
        <v>2321691.9188000001</v>
      </c>
      <c r="H26" s="27">
        <f>RA!J30</f>
        <v>11.315834674433001</v>
      </c>
      <c r="I26" s="20">
        <f>VLOOKUP(B26,RMS!B:D,3,FALSE)</f>
        <v>2617933.2230743398</v>
      </c>
      <c r="J26" s="21">
        <f>VLOOKUP(B26,RMS!B:E,4,FALSE)</f>
        <v>2321691.9096080102</v>
      </c>
      <c r="K26" s="22">
        <f t="shared" si="1"/>
        <v>-0.34827433992177248</v>
      </c>
      <c r="L26" s="22">
        <f t="shared" si="2"/>
        <v>9.1919898986816406E-3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1181204.003</v>
      </c>
      <c r="F27" s="25">
        <f>VLOOKUP(C27,RA!B31:I62,8,0)</f>
        <v>53069.897799999999</v>
      </c>
      <c r="G27" s="16">
        <f t="shared" si="0"/>
        <v>1128134.1052000001</v>
      </c>
      <c r="H27" s="27">
        <f>RA!J31</f>
        <v>4.49286470967031</v>
      </c>
      <c r="I27" s="20">
        <f>VLOOKUP(B27,RMS!B:D,3,FALSE)</f>
        <v>1181203.86166903</v>
      </c>
      <c r="J27" s="21">
        <f>VLOOKUP(B27,RMS!B:E,4,FALSE)</f>
        <v>1128134.10643186</v>
      </c>
      <c r="K27" s="22">
        <f t="shared" si="1"/>
        <v>0.14133096998557448</v>
      </c>
      <c r="L27" s="22">
        <f t="shared" si="2"/>
        <v>-1.2318599037826061E-3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131412.821</v>
      </c>
      <c r="F28" s="25">
        <f>VLOOKUP(C28,RA!B32:I63,8,0)</f>
        <v>29573.6234</v>
      </c>
      <c r="G28" s="16">
        <f t="shared" si="0"/>
        <v>101839.1976</v>
      </c>
      <c r="H28" s="27">
        <f>RA!J32</f>
        <v>22.504366906483199</v>
      </c>
      <c r="I28" s="20">
        <f>VLOOKUP(B28,RMS!B:D,3,FALSE)</f>
        <v>131412.76753610899</v>
      </c>
      <c r="J28" s="21">
        <f>VLOOKUP(B28,RMS!B:E,4,FALSE)</f>
        <v>101839.200954354</v>
      </c>
      <c r="K28" s="22">
        <f t="shared" si="1"/>
        <v>5.3463891003048047E-2</v>
      </c>
      <c r="L28" s="22">
        <f t="shared" si="2"/>
        <v>-3.3543540048412979E-3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476393.44140000001</v>
      </c>
      <c r="F30" s="25">
        <f>VLOOKUP(C30,RA!B34:I66,8,0)</f>
        <v>34240.419099999999</v>
      </c>
      <c r="G30" s="16">
        <f t="shared" si="0"/>
        <v>442153.02230000001</v>
      </c>
      <c r="H30" s="27">
        <f>RA!J34</f>
        <v>0</v>
      </c>
      <c r="I30" s="20">
        <f>VLOOKUP(B30,RMS!B:D,3,FALSE)</f>
        <v>476393.43900000001</v>
      </c>
      <c r="J30" s="21">
        <f>VLOOKUP(B30,RMS!B:E,4,FALSE)</f>
        <v>442153.00260000001</v>
      </c>
      <c r="K30" s="22">
        <f t="shared" si="1"/>
        <v>2.3999999975785613E-3</v>
      </c>
      <c r="L30" s="22">
        <f t="shared" si="2"/>
        <v>1.9700000004377216E-2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284796.68</v>
      </c>
      <c r="F31" s="25">
        <f>VLOOKUP(C31,RA!B35:I67,8,0)</f>
        <v>22570.3</v>
      </c>
      <c r="G31" s="16">
        <f t="shared" si="0"/>
        <v>262226.38</v>
      </c>
      <c r="H31" s="27">
        <f>RA!J35</f>
        <v>7.1874245370330998</v>
      </c>
      <c r="I31" s="20">
        <f>VLOOKUP(B31,RMS!B:D,3,FALSE)</f>
        <v>284796.68</v>
      </c>
      <c r="J31" s="21">
        <f>VLOOKUP(B31,RMS!B:E,4,FALSE)</f>
        <v>262226.38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625213.87</v>
      </c>
      <c r="F32" s="25">
        <f>VLOOKUP(C32,RA!B34:I67,8,0)</f>
        <v>-79840.2</v>
      </c>
      <c r="G32" s="16">
        <f t="shared" si="0"/>
        <v>705054.07</v>
      </c>
      <c r="H32" s="27">
        <f>RA!J35</f>
        <v>7.1874245370330998</v>
      </c>
      <c r="I32" s="20">
        <f>VLOOKUP(B32,RMS!B:D,3,FALSE)</f>
        <v>625213.87</v>
      </c>
      <c r="J32" s="21">
        <f>VLOOKUP(B32,RMS!B:E,4,FALSE)</f>
        <v>705054.07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142808.53</v>
      </c>
      <c r="F33" s="25">
        <f>VLOOKUP(C33,RA!B34:I68,8,0)</f>
        <v>-1994.05</v>
      </c>
      <c r="G33" s="16">
        <f t="shared" si="0"/>
        <v>144802.57999999999</v>
      </c>
      <c r="H33" s="27">
        <f>RA!J34</f>
        <v>0</v>
      </c>
      <c r="I33" s="20">
        <f>VLOOKUP(B33,RMS!B:D,3,FALSE)</f>
        <v>142808.53</v>
      </c>
      <c r="J33" s="21">
        <f>VLOOKUP(B33,RMS!B:E,4,FALSE)</f>
        <v>144802.57999999999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333336.94</v>
      </c>
      <c r="F34" s="25">
        <f>VLOOKUP(C34,RA!B35:I69,8,0)</f>
        <v>-61981.27</v>
      </c>
      <c r="G34" s="16">
        <f t="shared" si="0"/>
        <v>395318.21</v>
      </c>
      <c r="H34" s="27">
        <f>RA!J35</f>
        <v>7.1874245370330998</v>
      </c>
      <c r="I34" s="20">
        <f>VLOOKUP(B34,RMS!B:D,3,FALSE)</f>
        <v>333336.94</v>
      </c>
      <c r="J34" s="21">
        <f>VLOOKUP(B34,RMS!B:E,4,FALSE)</f>
        <v>395318.21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7.9250572724373098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212058.11970000001</v>
      </c>
      <c r="F36" s="25">
        <f>VLOOKUP(C36,RA!B8:I70,8,0)</f>
        <v>15765.247600000001</v>
      </c>
      <c r="G36" s="16">
        <f t="shared" si="0"/>
        <v>196292.87210000001</v>
      </c>
      <c r="H36" s="27">
        <f>RA!J36</f>
        <v>7.9250572724373098</v>
      </c>
      <c r="I36" s="20">
        <f>VLOOKUP(B36,RMS!B:D,3,FALSE)</f>
        <v>212058.11965812001</v>
      </c>
      <c r="J36" s="21">
        <f>VLOOKUP(B36,RMS!B:E,4,FALSE)</f>
        <v>196292.87179487199</v>
      </c>
      <c r="K36" s="22">
        <f t="shared" si="1"/>
        <v>4.1880004573613405E-5</v>
      </c>
      <c r="L36" s="22">
        <f t="shared" si="2"/>
        <v>3.051280218642205E-4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556939.12939999998</v>
      </c>
      <c r="F37" s="25">
        <f>VLOOKUP(C37,RA!B8:I71,8,0)</f>
        <v>14542.420700000001</v>
      </c>
      <c r="G37" s="16">
        <f t="shared" si="0"/>
        <v>542396.70869999996</v>
      </c>
      <c r="H37" s="27">
        <f>RA!J37</f>
        <v>-12.7700621868801</v>
      </c>
      <c r="I37" s="20">
        <f>VLOOKUP(B37,RMS!B:D,3,FALSE)</f>
        <v>556939.11581025599</v>
      </c>
      <c r="J37" s="21">
        <f>VLOOKUP(B37,RMS!B:E,4,FALSE)</f>
        <v>542396.70602393197</v>
      </c>
      <c r="K37" s="22">
        <f t="shared" si="1"/>
        <v>1.3589743990451097E-2</v>
      </c>
      <c r="L37" s="22">
        <f t="shared" si="2"/>
        <v>2.6760679902508855E-3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346915.45</v>
      </c>
      <c r="F38" s="25">
        <f>VLOOKUP(C38,RA!B9:I72,8,0)</f>
        <v>-40237.519999999997</v>
      </c>
      <c r="G38" s="16">
        <f t="shared" si="0"/>
        <v>387152.97000000003</v>
      </c>
      <c r="H38" s="27">
        <f>RA!J38</f>
        <v>-1.39631015038107</v>
      </c>
      <c r="I38" s="20">
        <f>VLOOKUP(B38,RMS!B:D,3,FALSE)</f>
        <v>346915.45</v>
      </c>
      <c r="J38" s="21">
        <f>VLOOKUP(B38,RMS!B:E,4,FALSE)</f>
        <v>387152.97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79595.77</v>
      </c>
      <c r="F39" s="25">
        <f>VLOOKUP(C39,RA!B10:I73,8,0)</f>
        <v>7951.72</v>
      </c>
      <c r="G39" s="16">
        <f t="shared" si="0"/>
        <v>71644.05</v>
      </c>
      <c r="H39" s="27">
        <f>RA!J39</f>
        <v>-18.594179810974399</v>
      </c>
      <c r="I39" s="20">
        <f>VLOOKUP(B39,RMS!B:D,3,FALSE)</f>
        <v>79595.77</v>
      </c>
      <c r="J39" s="21">
        <f>VLOOKUP(B39,RMS!B:E,4,FALSE)</f>
        <v>71644.05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53649.1368</v>
      </c>
      <c r="F40" s="25">
        <f>VLOOKUP(C40,RA!B8:I74,8,0)</f>
        <v>4872.9161999999997</v>
      </c>
      <c r="G40" s="16">
        <f t="shared" si="0"/>
        <v>48776.220600000001</v>
      </c>
      <c r="H40" s="27">
        <f>RA!J40</f>
        <v>0</v>
      </c>
      <c r="I40" s="20">
        <f>VLOOKUP(B40,RMS!B:D,3,FALSE)</f>
        <v>53649.136979048497</v>
      </c>
      <c r="J40" s="21">
        <f>VLOOKUP(B40,RMS!B:E,4,FALSE)</f>
        <v>48776.220527947997</v>
      </c>
      <c r="K40" s="22">
        <f t="shared" si="1"/>
        <v>-1.7904849664773792E-4</v>
      </c>
      <c r="L40" s="22">
        <f t="shared" si="2"/>
        <v>7.2052003815770149E-5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42998401.652400002</v>
      </c>
      <c r="E7" s="68">
        <v>47777086.537900001</v>
      </c>
      <c r="F7" s="69">
        <v>89.997956694765804</v>
      </c>
      <c r="G7" s="68">
        <v>19282385.443100002</v>
      </c>
      <c r="H7" s="69">
        <v>122.99316533881699</v>
      </c>
      <c r="I7" s="68">
        <v>3280769.2991999998</v>
      </c>
      <c r="J7" s="69">
        <v>7.62997965766683</v>
      </c>
      <c r="K7" s="68">
        <v>825340.1973</v>
      </c>
      <c r="L7" s="69">
        <v>4.2802805686852397</v>
      </c>
      <c r="M7" s="69">
        <v>2.9750509061992099</v>
      </c>
      <c r="N7" s="68">
        <v>553116519.98730004</v>
      </c>
      <c r="O7" s="68">
        <v>5922125237.6564999</v>
      </c>
      <c r="P7" s="68">
        <v>1511972</v>
      </c>
      <c r="Q7" s="68">
        <v>1034319</v>
      </c>
      <c r="R7" s="69">
        <v>46.180433695987404</v>
      </c>
      <c r="S7" s="68">
        <v>28.438622972118502</v>
      </c>
      <c r="T7" s="68">
        <v>27.992620943732099</v>
      </c>
      <c r="U7" s="70">
        <v>1.5682968504618799</v>
      </c>
      <c r="V7" s="58"/>
      <c r="W7" s="58"/>
    </row>
    <row r="8" spans="1:23" ht="14.25" thickBot="1" x14ac:dyDescent="0.2">
      <c r="A8" s="55">
        <v>42273</v>
      </c>
      <c r="B8" s="45" t="s">
        <v>6</v>
      </c>
      <c r="C8" s="46"/>
      <c r="D8" s="71">
        <v>866224.60380000004</v>
      </c>
      <c r="E8" s="71">
        <v>1817937.9643000001</v>
      </c>
      <c r="F8" s="72">
        <v>47.648743841132202</v>
      </c>
      <c r="G8" s="71">
        <v>602475.26919999998</v>
      </c>
      <c r="H8" s="72">
        <v>43.777620108825502</v>
      </c>
      <c r="I8" s="71">
        <v>186401.4369</v>
      </c>
      <c r="J8" s="72">
        <v>21.518834270267099</v>
      </c>
      <c r="K8" s="71">
        <v>153677.56959999999</v>
      </c>
      <c r="L8" s="72">
        <v>25.5076975697379</v>
      </c>
      <c r="M8" s="72">
        <v>0.212938474919765</v>
      </c>
      <c r="N8" s="71">
        <v>21556545.772700001</v>
      </c>
      <c r="O8" s="71">
        <v>213301765.25529999</v>
      </c>
      <c r="P8" s="71">
        <v>33525</v>
      </c>
      <c r="Q8" s="71">
        <v>23958</v>
      </c>
      <c r="R8" s="72">
        <v>39.932381667918897</v>
      </c>
      <c r="S8" s="71">
        <v>25.838168644295301</v>
      </c>
      <c r="T8" s="71">
        <v>25.351257296101501</v>
      </c>
      <c r="U8" s="73">
        <v>1.8844654003808099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151239.4289</v>
      </c>
      <c r="E9" s="71">
        <v>210340.7121</v>
      </c>
      <c r="F9" s="72">
        <v>71.902118895602996</v>
      </c>
      <c r="G9" s="71">
        <v>86761.245899999994</v>
      </c>
      <c r="H9" s="72">
        <v>74.316801621678906</v>
      </c>
      <c r="I9" s="71">
        <v>35313.267699999997</v>
      </c>
      <c r="J9" s="72">
        <v>23.349246923796098</v>
      </c>
      <c r="K9" s="71">
        <v>19126.033599999999</v>
      </c>
      <c r="L9" s="72">
        <v>22.0444432322289</v>
      </c>
      <c r="M9" s="72">
        <v>0.846345585213235</v>
      </c>
      <c r="N9" s="71">
        <v>3162301.9838999999</v>
      </c>
      <c r="O9" s="71">
        <v>35145629.856899999</v>
      </c>
      <c r="P9" s="71">
        <v>8556</v>
      </c>
      <c r="Q9" s="71">
        <v>4521</v>
      </c>
      <c r="R9" s="72">
        <v>89.250165892501698</v>
      </c>
      <c r="S9" s="71">
        <v>17.6764175899953</v>
      </c>
      <c r="T9" s="71">
        <v>17.6109787657598</v>
      </c>
      <c r="U9" s="73">
        <v>0.37020410896251399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260382.71650000001</v>
      </c>
      <c r="E10" s="71">
        <v>289656.66529999999</v>
      </c>
      <c r="F10" s="72">
        <v>89.893569764852202</v>
      </c>
      <c r="G10" s="71">
        <v>110743.7709</v>
      </c>
      <c r="H10" s="72">
        <v>135.12177198221099</v>
      </c>
      <c r="I10" s="71">
        <v>73390.044800000003</v>
      </c>
      <c r="J10" s="72">
        <v>28.185451702206201</v>
      </c>
      <c r="K10" s="71">
        <v>28486.898799999999</v>
      </c>
      <c r="L10" s="72">
        <v>25.723251581999399</v>
      </c>
      <c r="M10" s="72">
        <v>1.57627358159464</v>
      </c>
      <c r="N10" s="71">
        <v>4180337.1606000001</v>
      </c>
      <c r="O10" s="71">
        <v>54363925.287600003</v>
      </c>
      <c r="P10" s="71">
        <v>139691</v>
      </c>
      <c r="Q10" s="71">
        <v>91408</v>
      </c>
      <c r="R10" s="72">
        <v>52.821416068615399</v>
      </c>
      <c r="S10" s="71">
        <v>1.8639906400555499</v>
      </c>
      <c r="T10" s="71">
        <v>1.4158256071678601</v>
      </c>
      <c r="U10" s="73">
        <v>24.0433091914202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58330.198799999998</v>
      </c>
      <c r="E11" s="71">
        <v>87108.934099999999</v>
      </c>
      <c r="F11" s="72">
        <v>66.962360867643795</v>
      </c>
      <c r="G11" s="71">
        <v>39476.069300000003</v>
      </c>
      <c r="H11" s="72">
        <v>47.760908910958896</v>
      </c>
      <c r="I11" s="71">
        <v>13800.694100000001</v>
      </c>
      <c r="J11" s="72">
        <v>23.659604088302899</v>
      </c>
      <c r="K11" s="71">
        <v>8833.5254999999997</v>
      </c>
      <c r="L11" s="72">
        <v>22.3769125362236</v>
      </c>
      <c r="M11" s="72">
        <v>0.56230874071739501</v>
      </c>
      <c r="N11" s="71">
        <v>1663620.7885</v>
      </c>
      <c r="O11" s="71">
        <v>17707733.185800001</v>
      </c>
      <c r="P11" s="71">
        <v>2975</v>
      </c>
      <c r="Q11" s="71">
        <v>2063</v>
      </c>
      <c r="R11" s="72">
        <v>44.207464857004403</v>
      </c>
      <c r="S11" s="71">
        <v>19.606789512605001</v>
      </c>
      <c r="T11" s="71">
        <v>19.462574503150801</v>
      </c>
      <c r="U11" s="73">
        <v>0.73553607214261496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229250.42259999999</v>
      </c>
      <c r="E12" s="71">
        <v>465787.15730000002</v>
      </c>
      <c r="F12" s="72">
        <v>49.217849613733897</v>
      </c>
      <c r="G12" s="71">
        <v>263759.06099999999</v>
      </c>
      <c r="H12" s="72">
        <v>-13.0833944696217</v>
      </c>
      <c r="I12" s="71">
        <v>47150.040699999998</v>
      </c>
      <c r="J12" s="72">
        <v>20.567046361466598</v>
      </c>
      <c r="K12" s="71">
        <v>28335.563200000001</v>
      </c>
      <c r="L12" s="72">
        <v>10.7429724281586</v>
      </c>
      <c r="M12" s="72">
        <v>0.66398812570628496</v>
      </c>
      <c r="N12" s="71">
        <v>7720979.1574999997</v>
      </c>
      <c r="O12" s="71">
        <v>63355895.475400001</v>
      </c>
      <c r="P12" s="71">
        <v>2194</v>
      </c>
      <c r="Q12" s="71">
        <v>1653</v>
      </c>
      <c r="R12" s="72">
        <v>32.728372655777399</v>
      </c>
      <c r="S12" s="71">
        <v>104.489709480401</v>
      </c>
      <c r="T12" s="71">
        <v>98.262519419237805</v>
      </c>
      <c r="U12" s="73">
        <v>5.95962041824927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374668.6606</v>
      </c>
      <c r="E13" s="71">
        <v>500537.66029999999</v>
      </c>
      <c r="F13" s="72">
        <v>74.853240888096295</v>
      </c>
      <c r="G13" s="71">
        <v>245297.79319999999</v>
      </c>
      <c r="H13" s="72">
        <v>52.740330727117197</v>
      </c>
      <c r="I13" s="71">
        <v>64308.460599999999</v>
      </c>
      <c r="J13" s="72">
        <v>17.164088530120299</v>
      </c>
      <c r="K13" s="71">
        <v>53655.248899999999</v>
      </c>
      <c r="L13" s="72">
        <v>21.873514718598798</v>
      </c>
      <c r="M13" s="72">
        <v>0.198549292350781</v>
      </c>
      <c r="N13" s="71">
        <v>10558878.530099999</v>
      </c>
      <c r="O13" s="71">
        <v>97959357.8838</v>
      </c>
      <c r="P13" s="71">
        <v>14942</v>
      </c>
      <c r="Q13" s="71">
        <v>10610</v>
      </c>
      <c r="R13" s="72">
        <v>40.829406220546701</v>
      </c>
      <c r="S13" s="71">
        <v>25.074866858519599</v>
      </c>
      <c r="T13" s="71">
        <v>24.579101941564598</v>
      </c>
      <c r="U13" s="73">
        <v>1.9771387810444401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232803.56299999999</v>
      </c>
      <c r="E14" s="71">
        <v>232883.16339999999</v>
      </c>
      <c r="F14" s="72">
        <v>99.965819598618495</v>
      </c>
      <c r="G14" s="71">
        <v>129627.4118</v>
      </c>
      <c r="H14" s="72">
        <v>79.594392703904902</v>
      </c>
      <c r="I14" s="71">
        <v>50287.4067</v>
      </c>
      <c r="J14" s="72">
        <v>21.600789116788601</v>
      </c>
      <c r="K14" s="71">
        <v>25072.2814</v>
      </c>
      <c r="L14" s="72">
        <v>19.341805141248699</v>
      </c>
      <c r="M14" s="72">
        <v>1.0056972836943401</v>
      </c>
      <c r="N14" s="71">
        <v>4445605.0049000001</v>
      </c>
      <c r="O14" s="71">
        <v>50139964.167800002</v>
      </c>
      <c r="P14" s="71">
        <v>3246</v>
      </c>
      <c r="Q14" s="71">
        <v>2771</v>
      </c>
      <c r="R14" s="72">
        <v>17.141826055575599</v>
      </c>
      <c r="S14" s="71">
        <v>71.7201364756624</v>
      </c>
      <c r="T14" s="71">
        <v>61.383777011909103</v>
      </c>
      <c r="U14" s="73">
        <v>14.4120744489393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108673.8498</v>
      </c>
      <c r="E15" s="71">
        <v>178975.0717</v>
      </c>
      <c r="F15" s="72">
        <v>60.720104072460103</v>
      </c>
      <c r="G15" s="71">
        <v>66864.897800000006</v>
      </c>
      <c r="H15" s="72">
        <v>62.527504528691601</v>
      </c>
      <c r="I15" s="71">
        <v>19819.540799999999</v>
      </c>
      <c r="J15" s="72">
        <v>18.237635674520899</v>
      </c>
      <c r="K15" s="71">
        <v>11875.294599999999</v>
      </c>
      <c r="L15" s="72">
        <v>17.760132731407499</v>
      </c>
      <c r="M15" s="72">
        <v>0.668972557531331</v>
      </c>
      <c r="N15" s="71">
        <v>3539310.0707999999</v>
      </c>
      <c r="O15" s="71">
        <v>38894657.948899999</v>
      </c>
      <c r="P15" s="71">
        <v>2994</v>
      </c>
      <c r="Q15" s="71">
        <v>2157</v>
      </c>
      <c r="R15" s="72">
        <v>38.803894297635601</v>
      </c>
      <c r="S15" s="71">
        <v>36.297211022044102</v>
      </c>
      <c r="T15" s="71">
        <v>38.605816875289797</v>
      </c>
      <c r="U15" s="73">
        <v>-6.3602844081976402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3145104.9229000001</v>
      </c>
      <c r="E16" s="71">
        <v>3195997.2437</v>
      </c>
      <c r="F16" s="72">
        <v>98.407623132331594</v>
      </c>
      <c r="G16" s="71">
        <v>860755.67720000003</v>
      </c>
      <c r="H16" s="72">
        <v>265.38880964815598</v>
      </c>
      <c r="I16" s="71">
        <v>17254.459599999998</v>
      </c>
      <c r="J16" s="72">
        <v>0.54861316308933294</v>
      </c>
      <c r="K16" s="71">
        <v>-52.631700000000002</v>
      </c>
      <c r="L16" s="72">
        <v>-6.1145922581900001E-3</v>
      </c>
      <c r="M16" s="72">
        <v>-328.83397838184999</v>
      </c>
      <c r="N16" s="71">
        <v>28603654.2366</v>
      </c>
      <c r="O16" s="71">
        <v>297053463.45609999</v>
      </c>
      <c r="P16" s="71">
        <v>99238</v>
      </c>
      <c r="Q16" s="71">
        <v>50899</v>
      </c>
      <c r="R16" s="72">
        <v>94.970431639128506</v>
      </c>
      <c r="S16" s="71">
        <v>31.692546432818101</v>
      </c>
      <c r="T16" s="71">
        <v>30.292868154580599</v>
      </c>
      <c r="U16" s="73">
        <v>4.4164273173961597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8225103.3471999997</v>
      </c>
      <c r="E17" s="71">
        <v>8849305.8491999991</v>
      </c>
      <c r="F17" s="72">
        <v>92.946311127257204</v>
      </c>
      <c r="G17" s="71">
        <v>579302.35199999996</v>
      </c>
      <c r="H17" s="72">
        <v>1319.8290959467699</v>
      </c>
      <c r="I17" s="71">
        <v>-242775.7004</v>
      </c>
      <c r="J17" s="72">
        <v>-2.95164316060109</v>
      </c>
      <c r="K17" s="71">
        <v>62857.010199999997</v>
      </c>
      <c r="L17" s="72">
        <v>10.8504669423472</v>
      </c>
      <c r="M17" s="72">
        <v>-4.86234883949348</v>
      </c>
      <c r="N17" s="71">
        <v>39441808.433300003</v>
      </c>
      <c r="O17" s="71">
        <v>291672283.23089999</v>
      </c>
      <c r="P17" s="71">
        <v>84222</v>
      </c>
      <c r="Q17" s="71">
        <v>47404</v>
      </c>
      <c r="R17" s="72">
        <v>77.668551177115901</v>
      </c>
      <c r="S17" s="71">
        <v>97.659796100781307</v>
      </c>
      <c r="T17" s="71">
        <v>115.524338418699</v>
      </c>
      <c r="U17" s="73">
        <v>-18.292627090355602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2879561.5318</v>
      </c>
      <c r="E18" s="71">
        <v>3720504.5052999998</v>
      </c>
      <c r="F18" s="72">
        <v>77.397071491190403</v>
      </c>
      <c r="G18" s="71">
        <v>1384350.0408000001</v>
      </c>
      <c r="H18" s="72">
        <v>108.008194960281</v>
      </c>
      <c r="I18" s="71">
        <v>180811.32639999999</v>
      </c>
      <c r="J18" s="72">
        <v>6.2791270269184301</v>
      </c>
      <c r="K18" s="71">
        <v>179915.7977</v>
      </c>
      <c r="L18" s="72">
        <v>12.996409318269601</v>
      </c>
      <c r="M18" s="72">
        <v>4.9774878662590004E-3</v>
      </c>
      <c r="N18" s="71">
        <v>41228279.708300002</v>
      </c>
      <c r="O18" s="71">
        <v>626295128.04180002</v>
      </c>
      <c r="P18" s="71">
        <v>123349</v>
      </c>
      <c r="Q18" s="71">
        <v>74238</v>
      </c>
      <c r="R18" s="72">
        <v>66.153452409817106</v>
      </c>
      <c r="S18" s="71">
        <v>23.3448307793334</v>
      </c>
      <c r="T18" s="71">
        <v>24.7728493251435</v>
      </c>
      <c r="U18" s="73">
        <v>-6.1170653122669503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1328596.6385999999</v>
      </c>
      <c r="E19" s="71">
        <v>1459916.3100999999</v>
      </c>
      <c r="F19" s="72">
        <v>91.004986341237299</v>
      </c>
      <c r="G19" s="71">
        <v>686675.03599999996</v>
      </c>
      <c r="H19" s="72">
        <v>93.482589135510594</v>
      </c>
      <c r="I19" s="71">
        <v>42211.4784</v>
      </c>
      <c r="J19" s="72">
        <v>3.1771477643116799</v>
      </c>
      <c r="K19" s="71">
        <v>-15124.9948</v>
      </c>
      <c r="L19" s="72">
        <v>-2.2026422990568699</v>
      </c>
      <c r="M19" s="72">
        <v>-3.7908425066037101</v>
      </c>
      <c r="N19" s="71">
        <v>18175245.3354</v>
      </c>
      <c r="O19" s="71">
        <v>191525676.5645</v>
      </c>
      <c r="P19" s="71">
        <v>21164</v>
      </c>
      <c r="Q19" s="71">
        <v>13443</v>
      </c>
      <c r="R19" s="72">
        <v>57.435096332663797</v>
      </c>
      <c r="S19" s="71">
        <v>62.776253950104</v>
      </c>
      <c r="T19" s="71">
        <v>62.099753380941799</v>
      </c>
      <c r="U19" s="73">
        <v>1.0776376839877899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2263836.5754</v>
      </c>
      <c r="E20" s="71">
        <v>2336908.8941000002</v>
      </c>
      <c r="F20" s="72">
        <v>96.873120775718505</v>
      </c>
      <c r="G20" s="71">
        <v>1070713.909</v>
      </c>
      <c r="H20" s="72">
        <v>111.432443005651</v>
      </c>
      <c r="I20" s="71">
        <v>130815.341</v>
      </c>
      <c r="J20" s="72">
        <v>5.7784798788704999</v>
      </c>
      <c r="K20" s="71">
        <v>41013.260399999999</v>
      </c>
      <c r="L20" s="72">
        <v>3.8304592903163601</v>
      </c>
      <c r="M20" s="72">
        <v>2.1895864831073002</v>
      </c>
      <c r="N20" s="71">
        <v>32969586.729800001</v>
      </c>
      <c r="O20" s="71">
        <v>319034589.491</v>
      </c>
      <c r="P20" s="71">
        <v>63080</v>
      </c>
      <c r="Q20" s="71">
        <v>45682</v>
      </c>
      <c r="R20" s="72">
        <v>38.085022547173899</v>
      </c>
      <c r="S20" s="71">
        <v>35.888341398224497</v>
      </c>
      <c r="T20" s="71">
        <v>39.191821682500802</v>
      </c>
      <c r="U20" s="73">
        <v>-9.20488424811888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726104.99879999994</v>
      </c>
      <c r="E21" s="71">
        <v>696801.62950000004</v>
      </c>
      <c r="F21" s="72">
        <v>104.20541055867299</v>
      </c>
      <c r="G21" s="71">
        <v>304583.4253</v>
      </c>
      <c r="H21" s="72">
        <v>138.392814081995</v>
      </c>
      <c r="I21" s="71">
        <v>53001.676500000001</v>
      </c>
      <c r="J21" s="72">
        <v>7.29945071134249</v>
      </c>
      <c r="K21" s="71">
        <v>28713.662</v>
      </c>
      <c r="L21" s="72">
        <v>9.4271912438171697</v>
      </c>
      <c r="M21" s="72">
        <v>0.84586962471035598</v>
      </c>
      <c r="N21" s="71">
        <v>10260879.683900001</v>
      </c>
      <c r="O21" s="71">
        <v>117397692.7159</v>
      </c>
      <c r="P21" s="71">
        <v>43623</v>
      </c>
      <c r="Q21" s="71">
        <v>34742</v>
      </c>
      <c r="R21" s="72">
        <v>25.562719474987102</v>
      </c>
      <c r="S21" s="71">
        <v>16.6450037548999</v>
      </c>
      <c r="T21" s="71">
        <v>15.9669387628807</v>
      </c>
      <c r="U21" s="73">
        <v>4.0736848246108899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2023954.7416999999</v>
      </c>
      <c r="E22" s="71">
        <v>2335424.3672000002</v>
      </c>
      <c r="F22" s="72">
        <v>86.663253587893806</v>
      </c>
      <c r="G22" s="71">
        <v>1087810.5926000001</v>
      </c>
      <c r="H22" s="72">
        <v>86.057642338497701</v>
      </c>
      <c r="I22" s="71">
        <v>177334.39050000001</v>
      </c>
      <c r="J22" s="72">
        <v>8.7617764788085104</v>
      </c>
      <c r="K22" s="71">
        <v>93571.099700000006</v>
      </c>
      <c r="L22" s="72">
        <v>8.6017823632654409</v>
      </c>
      <c r="M22" s="72">
        <v>0.89518335328488197</v>
      </c>
      <c r="N22" s="71">
        <v>36125386.981799997</v>
      </c>
      <c r="O22" s="71">
        <v>393524167.73250002</v>
      </c>
      <c r="P22" s="71">
        <v>110298</v>
      </c>
      <c r="Q22" s="71">
        <v>71831</v>
      </c>
      <c r="R22" s="72">
        <v>53.552087538806397</v>
      </c>
      <c r="S22" s="71">
        <v>18.349877075740299</v>
      </c>
      <c r="T22" s="71">
        <v>18.080573860867901</v>
      </c>
      <c r="U22" s="73">
        <v>1.4676022828972199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6255161.0861</v>
      </c>
      <c r="E23" s="71">
        <v>5131255.2927999999</v>
      </c>
      <c r="F23" s="72">
        <v>121.903135376582</v>
      </c>
      <c r="G23" s="71">
        <v>2527591.2225000001</v>
      </c>
      <c r="H23" s="72">
        <v>147.47518627292601</v>
      </c>
      <c r="I23" s="71">
        <v>1347243.9787000001</v>
      </c>
      <c r="J23" s="72">
        <v>21.5381180461331</v>
      </c>
      <c r="K23" s="71">
        <v>163543.45490000001</v>
      </c>
      <c r="L23" s="72">
        <v>6.4703284868287296</v>
      </c>
      <c r="M23" s="72">
        <v>7.2378348893496396</v>
      </c>
      <c r="N23" s="71">
        <v>85401493.221200004</v>
      </c>
      <c r="O23" s="71">
        <v>852463114.18830001</v>
      </c>
      <c r="P23" s="71">
        <v>126327</v>
      </c>
      <c r="Q23" s="71">
        <v>92217</v>
      </c>
      <c r="R23" s="72">
        <v>36.9888415368099</v>
      </c>
      <c r="S23" s="71">
        <v>49.515630752729002</v>
      </c>
      <c r="T23" s="71">
        <v>54.3840236225425</v>
      </c>
      <c r="U23" s="73">
        <v>-9.8320324224995108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766491.54870000004</v>
      </c>
      <c r="E24" s="71">
        <v>926173.24800000002</v>
      </c>
      <c r="F24" s="72">
        <v>82.758981686761103</v>
      </c>
      <c r="G24" s="71">
        <v>235467.16200000001</v>
      </c>
      <c r="H24" s="72">
        <v>225.51950861836099</v>
      </c>
      <c r="I24" s="71">
        <v>94767.483600000007</v>
      </c>
      <c r="J24" s="72">
        <v>12.3638001959355</v>
      </c>
      <c r="K24" s="71">
        <v>39170.974699999999</v>
      </c>
      <c r="L24" s="72">
        <v>16.635429911878798</v>
      </c>
      <c r="M24" s="72">
        <v>1.4193292182744699</v>
      </c>
      <c r="N24" s="71">
        <v>7359465.4053999996</v>
      </c>
      <c r="O24" s="71">
        <v>79581709.576299995</v>
      </c>
      <c r="P24" s="71">
        <v>45735</v>
      </c>
      <c r="Q24" s="71">
        <v>30278</v>
      </c>
      <c r="R24" s="72">
        <v>51.050267520972298</v>
      </c>
      <c r="S24" s="71">
        <v>16.759408520826501</v>
      </c>
      <c r="T24" s="71">
        <v>14.5284272475064</v>
      </c>
      <c r="U24" s="73">
        <v>13.311813901711799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781515.66070000001</v>
      </c>
      <c r="E25" s="71">
        <v>780555.53780000005</v>
      </c>
      <c r="F25" s="72">
        <v>100.123005071837</v>
      </c>
      <c r="G25" s="71">
        <v>296718.94030000002</v>
      </c>
      <c r="H25" s="72">
        <v>163.385835737295</v>
      </c>
      <c r="I25" s="71">
        <v>59197.321600000003</v>
      </c>
      <c r="J25" s="72">
        <v>7.5746814269821803</v>
      </c>
      <c r="K25" s="71">
        <v>18341.637299999999</v>
      </c>
      <c r="L25" s="72">
        <v>6.1814851729571298</v>
      </c>
      <c r="M25" s="72">
        <v>2.22748294668328</v>
      </c>
      <c r="N25" s="71">
        <v>7914616.8179000001</v>
      </c>
      <c r="O25" s="71">
        <v>86941803.695999995</v>
      </c>
      <c r="P25" s="71">
        <v>35672</v>
      </c>
      <c r="Q25" s="71">
        <v>23684</v>
      </c>
      <c r="R25" s="72">
        <v>50.616449923999298</v>
      </c>
      <c r="S25" s="71">
        <v>21.908378019174702</v>
      </c>
      <c r="T25" s="71">
        <v>17.345468903056901</v>
      </c>
      <c r="U25" s="73">
        <v>20.827233819519702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768747.08100000001</v>
      </c>
      <c r="E26" s="71">
        <v>965686.65119999996</v>
      </c>
      <c r="F26" s="72">
        <v>79.606265660266203</v>
      </c>
      <c r="G26" s="71">
        <v>443567.68900000001</v>
      </c>
      <c r="H26" s="72">
        <v>73.309981782735306</v>
      </c>
      <c r="I26" s="71">
        <v>148928.4509</v>
      </c>
      <c r="J26" s="72">
        <v>19.372880181381799</v>
      </c>
      <c r="K26" s="71">
        <v>90498.692299999995</v>
      </c>
      <c r="L26" s="72">
        <v>20.402453682779399</v>
      </c>
      <c r="M26" s="72">
        <v>0.64564202106155699</v>
      </c>
      <c r="N26" s="71">
        <v>13239293.081499999</v>
      </c>
      <c r="O26" s="71">
        <v>181204864.89820001</v>
      </c>
      <c r="P26" s="71">
        <v>49820</v>
      </c>
      <c r="Q26" s="71">
        <v>38732</v>
      </c>
      <c r="R26" s="72">
        <v>28.627491479913299</v>
      </c>
      <c r="S26" s="71">
        <v>15.4304913890004</v>
      </c>
      <c r="T26" s="71">
        <v>14.055979797067</v>
      </c>
      <c r="U26" s="73">
        <v>8.9077629304352008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1009603.6691000001</v>
      </c>
      <c r="E27" s="71">
        <v>1229213.0881000001</v>
      </c>
      <c r="F27" s="72">
        <v>82.134145729000394</v>
      </c>
      <c r="G27" s="71">
        <v>200551.7248</v>
      </c>
      <c r="H27" s="72">
        <v>403.41310707091998</v>
      </c>
      <c r="I27" s="71">
        <v>217280.9927</v>
      </c>
      <c r="J27" s="72">
        <v>21.521414724422801</v>
      </c>
      <c r="K27" s="71">
        <v>63277.529399999999</v>
      </c>
      <c r="L27" s="72">
        <v>31.551725353199298</v>
      </c>
      <c r="M27" s="72">
        <v>2.4337780687752302</v>
      </c>
      <c r="N27" s="71">
        <v>8456030.5614</v>
      </c>
      <c r="O27" s="71">
        <v>72903167.754500002</v>
      </c>
      <c r="P27" s="71">
        <v>70063</v>
      </c>
      <c r="Q27" s="71">
        <v>42834</v>
      </c>
      <c r="R27" s="72">
        <v>63.568660409954703</v>
      </c>
      <c r="S27" s="71">
        <v>14.4099406120206</v>
      </c>
      <c r="T27" s="71">
        <v>13.5837311598263</v>
      </c>
      <c r="U27" s="73">
        <v>5.7336076146288004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2546774.5748999999</v>
      </c>
      <c r="E28" s="71">
        <v>2775188.5526999999</v>
      </c>
      <c r="F28" s="72">
        <v>91.769424907083405</v>
      </c>
      <c r="G28" s="71">
        <v>964929.67180000001</v>
      </c>
      <c r="H28" s="72">
        <v>163.933698934679</v>
      </c>
      <c r="I28" s="71">
        <v>119872.52039999999</v>
      </c>
      <c r="J28" s="72">
        <v>4.70683670166241</v>
      </c>
      <c r="K28" s="71">
        <v>39336.583100000003</v>
      </c>
      <c r="L28" s="72">
        <v>4.0766269552703003</v>
      </c>
      <c r="M28" s="72">
        <v>2.0473546747887199</v>
      </c>
      <c r="N28" s="71">
        <v>28164356.7183</v>
      </c>
      <c r="O28" s="71">
        <v>256882911.30360001</v>
      </c>
      <c r="P28" s="71">
        <v>72940</v>
      </c>
      <c r="Q28" s="71">
        <v>52083</v>
      </c>
      <c r="R28" s="72">
        <v>40.045696292456299</v>
      </c>
      <c r="S28" s="71">
        <v>34.916021043323298</v>
      </c>
      <c r="T28" s="71">
        <v>28.411255774436999</v>
      </c>
      <c r="U28" s="73">
        <v>18.629743809626301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954015.06539999996</v>
      </c>
      <c r="E29" s="71">
        <v>1145379.1095</v>
      </c>
      <c r="F29" s="72">
        <v>83.292514896352699</v>
      </c>
      <c r="G29" s="71">
        <v>705036.55390000006</v>
      </c>
      <c r="H29" s="72">
        <v>35.314269894623699</v>
      </c>
      <c r="I29" s="71">
        <v>149580.2262</v>
      </c>
      <c r="J29" s="72">
        <v>15.6790213933659</v>
      </c>
      <c r="K29" s="71">
        <v>83916.904599999994</v>
      </c>
      <c r="L29" s="72">
        <v>11.9024898972689</v>
      </c>
      <c r="M29" s="72">
        <v>0.78248026321981401</v>
      </c>
      <c r="N29" s="71">
        <v>18671921.947900001</v>
      </c>
      <c r="O29" s="71">
        <v>188437948.00240001</v>
      </c>
      <c r="P29" s="71">
        <v>130919</v>
      </c>
      <c r="Q29" s="71">
        <v>110581</v>
      </c>
      <c r="R29" s="72">
        <v>18.391947983830899</v>
      </c>
      <c r="S29" s="71">
        <v>7.2870634926939601</v>
      </c>
      <c r="T29" s="71">
        <v>7.0803247031587704</v>
      </c>
      <c r="U29" s="73">
        <v>2.8370658461047098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2617932.8747999999</v>
      </c>
      <c r="E30" s="71">
        <v>3322994.9372</v>
      </c>
      <c r="F30" s="72">
        <v>78.782331128253404</v>
      </c>
      <c r="G30" s="71">
        <v>972831.98499999999</v>
      </c>
      <c r="H30" s="72">
        <v>169.1043176176</v>
      </c>
      <c r="I30" s="71">
        <v>296240.95600000001</v>
      </c>
      <c r="J30" s="72">
        <v>11.315834674433001</v>
      </c>
      <c r="K30" s="71">
        <v>120921.315</v>
      </c>
      <c r="L30" s="72">
        <v>12.4298251768521</v>
      </c>
      <c r="M30" s="72">
        <v>1.4498654848402901</v>
      </c>
      <c r="N30" s="71">
        <v>31176883.268800002</v>
      </c>
      <c r="O30" s="71">
        <v>344824891.01099998</v>
      </c>
      <c r="P30" s="71">
        <v>132138</v>
      </c>
      <c r="Q30" s="71">
        <v>89721</v>
      </c>
      <c r="R30" s="72">
        <v>47.276557327715899</v>
      </c>
      <c r="S30" s="71">
        <v>19.812112146392401</v>
      </c>
      <c r="T30" s="71">
        <v>17.178075158547099</v>
      </c>
      <c r="U30" s="73">
        <v>13.2950841807394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1181204.003</v>
      </c>
      <c r="E31" s="71">
        <v>1958567.8433000001</v>
      </c>
      <c r="F31" s="72">
        <v>60.309578095073</v>
      </c>
      <c r="G31" s="71">
        <v>1104884.5566</v>
      </c>
      <c r="H31" s="72">
        <v>6.9074588783151896</v>
      </c>
      <c r="I31" s="71">
        <v>53069.897799999999</v>
      </c>
      <c r="J31" s="72">
        <v>4.49286470967031</v>
      </c>
      <c r="K31" s="71">
        <v>-43851.4162</v>
      </c>
      <c r="L31" s="72">
        <v>-3.96886859699999</v>
      </c>
      <c r="M31" s="72">
        <v>-2.2102208411686401</v>
      </c>
      <c r="N31" s="71">
        <v>32062788.646299999</v>
      </c>
      <c r="O31" s="71">
        <v>326277800.68690002</v>
      </c>
      <c r="P31" s="71">
        <v>36466</v>
      </c>
      <c r="Q31" s="71">
        <v>28730</v>
      </c>
      <c r="R31" s="72">
        <v>26.926557605290601</v>
      </c>
      <c r="S31" s="71">
        <v>32.391926808534002</v>
      </c>
      <c r="T31" s="71">
        <v>32.526824023668603</v>
      </c>
      <c r="U31" s="73">
        <v>-0.41645319814416598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131412.821</v>
      </c>
      <c r="E32" s="71">
        <v>224059.37839999999</v>
      </c>
      <c r="F32" s="72">
        <v>58.650890642656499</v>
      </c>
      <c r="G32" s="71">
        <v>100763.2871</v>
      </c>
      <c r="H32" s="72">
        <v>30.417362098938501</v>
      </c>
      <c r="I32" s="71">
        <v>29573.6234</v>
      </c>
      <c r="J32" s="72">
        <v>22.504366906483199</v>
      </c>
      <c r="K32" s="71">
        <v>27200.039000000001</v>
      </c>
      <c r="L32" s="72">
        <v>26.993997300828401</v>
      </c>
      <c r="M32" s="72">
        <v>8.7264007231753996E-2</v>
      </c>
      <c r="N32" s="71">
        <v>2742455.6275999998</v>
      </c>
      <c r="O32" s="71">
        <v>34964946.680600002</v>
      </c>
      <c r="P32" s="71">
        <v>24672</v>
      </c>
      <c r="Q32" s="71">
        <v>21475</v>
      </c>
      <c r="R32" s="72">
        <v>14.8870779976717</v>
      </c>
      <c r="S32" s="71">
        <v>5.3263951442931301</v>
      </c>
      <c r="T32" s="71">
        <v>4.4382549941792799</v>
      </c>
      <c r="U32" s="73">
        <v>16.674319611180699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7.6105999999999998</v>
      </c>
      <c r="H33" s="74"/>
      <c r="I33" s="74"/>
      <c r="J33" s="74"/>
      <c r="K33" s="71">
        <v>0.87709999999999999</v>
      </c>
      <c r="L33" s="72">
        <v>11.524715528342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476393.44140000001</v>
      </c>
      <c r="E35" s="71">
        <v>453057.64549999998</v>
      </c>
      <c r="F35" s="72">
        <v>105.150734378237</v>
      </c>
      <c r="G35" s="71">
        <v>154727.0441</v>
      </c>
      <c r="H35" s="72">
        <v>207.89280837815701</v>
      </c>
      <c r="I35" s="71">
        <v>34240.419099999999</v>
      </c>
      <c r="J35" s="72">
        <v>7.1874245370330998</v>
      </c>
      <c r="K35" s="71">
        <v>14865.1149</v>
      </c>
      <c r="L35" s="72">
        <v>9.6073152476128794</v>
      </c>
      <c r="M35" s="72">
        <v>1.3034076312454199</v>
      </c>
      <c r="N35" s="71">
        <v>4978997.3280999996</v>
      </c>
      <c r="O35" s="71">
        <v>51270887.4265</v>
      </c>
      <c r="P35" s="71">
        <v>29573</v>
      </c>
      <c r="Q35" s="71">
        <v>22734</v>
      </c>
      <c r="R35" s="72">
        <v>30.082695522125501</v>
      </c>
      <c r="S35" s="71">
        <v>16.109067101748199</v>
      </c>
      <c r="T35" s="71">
        <v>15.134025415677</v>
      </c>
      <c r="U35" s="73">
        <v>6.0527507888116201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284796.68</v>
      </c>
      <c r="E36" s="74"/>
      <c r="F36" s="74"/>
      <c r="G36" s="71">
        <v>3835.9</v>
      </c>
      <c r="H36" s="72">
        <v>7324.50741677312</v>
      </c>
      <c r="I36" s="71">
        <v>22570.3</v>
      </c>
      <c r="J36" s="72">
        <v>7.9250572724373098</v>
      </c>
      <c r="K36" s="71">
        <v>-322.19</v>
      </c>
      <c r="L36" s="72">
        <v>-8.3993326207669607</v>
      </c>
      <c r="M36" s="72">
        <v>-71.052763897079402</v>
      </c>
      <c r="N36" s="71">
        <v>2675885.2000000002</v>
      </c>
      <c r="O36" s="71">
        <v>18787513.739999998</v>
      </c>
      <c r="P36" s="71">
        <v>854</v>
      </c>
      <c r="Q36" s="71">
        <v>1119</v>
      </c>
      <c r="R36" s="72">
        <v>-23.681858802502202</v>
      </c>
      <c r="S36" s="71">
        <v>333.48557377049201</v>
      </c>
      <c r="T36" s="71">
        <v>126.768489722967</v>
      </c>
      <c r="U36" s="73">
        <v>61.986814515037999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625213.87</v>
      </c>
      <c r="E37" s="71">
        <v>513302.05359999998</v>
      </c>
      <c r="F37" s="72">
        <v>121.80233170997801</v>
      </c>
      <c r="G37" s="71">
        <v>1086639.72</v>
      </c>
      <c r="H37" s="72">
        <v>-42.463554525689503</v>
      </c>
      <c r="I37" s="71">
        <v>-79840.2</v>
      </c>
      <c r="J37" s="72">
        <v>-12.7700621868801</v>
      </c>
      <c r="K37" s="71">
        <v>-169098.22</v>
      </c>
      <c r="L37" s="72">
        <v>-15.561571778362801</v>
      </c>
      <c r="M37" s="72">
        <v>-0.52784718845650802</v>
      </c>
      <c r="N37" s="71">
        <v>11700444.98</v>
      </c>
      <c r="O37" s="71">
        <v>128953158.83</v>
      </c>
      <c r="P37" s="71">
        <v>236</v>
      </c>
      <c r="Q37" s="71">
        <v>201</v>
      </c>
      <c r="R37" s="72">
        <v>17.412935323383099</v>
      </c>
      <c r="S37" s="71">
        <v>2649.2113135593199</v>
      </c>
      <c r="T37" s="71">
        <v>2217.8856218905498</v>
      </c>
      <c r="U37" s="73">
        <v>16.2812867913233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142808.53</v>
      </c>
      <c r="E38" s="71">
        <v>419195.52289999998</v>
      </c>
      <c r="F38" s="72">
        <v>34.067284166598199</v>
      </c>
      <c r="G38" s="71">
        <v>666676.14</v>
      </c>
      <c r="H38" s="72">
        <v>-78.579024892056296</v>
      </c>
      <c r="I38" s="71">
        <v>-1994.05</v>
      </c>
      <c r="J38" s="72">
        <v>-1.39631015038107</v>
      </c>
      <c r="K38" s="71">
        <v>-59036.69</v>
      </c>
      <c r="L38" s="72">
        <v>-8.8553776650833793</v>
      </c>
      <c r="M38" s="72">
        <v>-0.96622354674694699</v>
      </c>
      <c r="N38" s="71">
        <v>5040090.2699999996</v>
      </c>
      <c r="O38" s="71">
        <v>124362310.97</v>
      </c>
      <c r="P38" s="71">
        <v>55</v>
      </c>
      <c r="Q38" s="71">
        <v>51</v>
      </c>
      <c r="R38" s="72">
        <v>7.8431372549019596</v>
      </c>
      <c r="S38" s="71">
        <v>2596.5187272727298</v>
      </c>
      <c r="T38" s="71">
        <v>2851.39882352941</v>
      </c>
      <c r="U38" s="73">
        <v>-9.8162240687707207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333336.94</v>
      </c>
      <c r="E39" s="71">
        <v>331609.5368</v>
      </c>
      <c r="F39" s="72">
        <v>100.520914813449</v>
      </c>
      <c r="G39" s="71">
        <v>674352.47</v>
      </c>
      <c r="H39" s="72">
        <v>-50.569330605402797</v>
      </c>
      <c r="I39" s="71">
        <v>-61981.27</v>
      </c>
      <c r="J39" s="72">
        <v>-18.594179810974399</v>
      </c>
      <c r="K39" s="71">
        <v>-149858.41</v>
      </c>
      <c r="L39" s="72">
        <v>-22.222564113986301</v>
      </c>
      <c r="M39" s="72">
        <v>-0.58640112356723895</v>
      </c>
      <c r="N39" s="71">
        <v>7324802.7699999996</v>
      </c>
      <c r="O39" s="71">
        <v>88581831.099999994</v>
      </c>
      <c r="P39" s="71">
        <v>167</v>
      </c>
      <c r="Q39" s="71">
        <v>149</v>
      </c>
      <c r="R39" s="72">
        <v>12.0805369127517</v>
      </c>
      <c r="S39" s="71">
        <v>1996.02958083832</v>
      </c>
      <c r="T39" s="71">
        <v>1901.3549664429499</v>
      </c>
      <c r="U39" s="73">
        <v>4.7431468603590199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0.61</v>
      </c>
      <c r="H40" s="74"/>
      <c r="I40" s="74"/>
      <c r="J40" s="74"/>
      <c r="K40" s="71">
        <v>0.02</v>
      </c>
      <c r="L40" s="72">
        <v>3.27868852459016</v>
      </c>
      <c r="M40" s="74"/>
      <c r="N40" s="71">
        <v>81.36</v>
      </c>
      <c r="O40" s="71">
        <v>4178.0200000000004</v>
      </c>
      <c r="P40" s="74"/>
      <c r="Q40" s="71">
        <v>5</v>
      </c>
      <c r="R40" s="74"/>
      <c r="S40" s="74"/>
      <c r="T40" s="71">
        <v>0.85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212058.11970000001</v>
      </c>
      <c r="E41" s="71">
        <v>233733.60920000001</v>
      </c>
      <c r="F41" s="72">
        <v>90.726413041672203</v>
      </c>
      <c r="G41" s="71">
        <v>223877.77770000001</v>
      </c>
      <c r="H41" s="72">
        <v>-5.2795137245995702</v>
      </c>
      <c r="I41" s="71">
        <v>15765.247600000001</v>
      </c>
      <c r="J41" s="72">
        <v>7.4343994100783304</v>
      </c>
      <c r="K41" s="71">
        <v>12629.4751</v>
      </c>
      <c r="L41" s="72">
        <v>5.6412365844204997</v>
      </c>
      <c r="M41" s="72">
        <v>0.24829001008917601</v>
      </c>
      <c r="N41" s="71">
        <v>4807802.1376</v>
      </c>
      <c r="O41" s="71">
        <v>54568878.006099999</v>
      </c>
      <c r="P41" s="71">
        <v>329</v>
      </c>
      <c r="Q41" s="71">
        <v>215</v>
      </c>
      <c r="R41" s="72">
        <v>53.023255813953497</v>
      </c>
      <c r="S41" s="71">
        <v>644.55355531914904</v>
      </c>
      <c r="T41" s="71">
        <v>630.79705767441897</v>
      </c>
      <c r="U41" s="73">
        <v>2.1342675920729199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556939.12939999998</v>
      </c>
      <c r="E42" s="71">
        <v>731415.36540000001</v>
      </c>
      <c r="F42" s="72">
        <v>76.145396411711701</v>
      </c>
      <c r="G42" s="71">
        <v>384721.72330000001</v>
      </c>
      <c r="H42" s="72">
        <v>44.764149168074802</v>
      </c>
      <c r="I42" s="71">
        <v>14542.420700000001</v>
      </c>
      <c r="J42" s="72">
        <v>2.6111328747302802</v>
      </c>
      <c r="K42" s="71">
        <v>22842.3825</v>
      </c>
      <c r="L42" s="72">
        <v>5.9373778803199704</v>
      </c>
      <c r="M42" s="72">
        <v>-0.36335797283842902</v>
      </c>
      <c r="N42" s="71">
        <v>9496456.4508999996</v>
      </c>
      <c r="O42" s="71">
        <v>135493482.58629999</v>
      </c>
      <c r="P42" s="71">
        <v>2555</v>
      </c>
      <c r="Q42" s="71">
        <v>1856</v>
      </c>
      <c r="R42" s="72">
        <v>37.661637931034498</v>
      </c>
      <c r="S42" s="71">
        <v>217.98008978473601</v>
      </c>
      <c r="T42" s="71">
        <v>210.196458512931</v>
      </c>
      <c r="U42" s="73">
        <v>3.5707991860593502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346915.45</v>
      </c>
      <c r="E43" s="71">
        <v>213918.66649999999</v>
      </c>
      <c r="F43" s="72">
        <v>162.171658825295</v>
      </c>
      <c r="G43" s="71">
        <v>861952.92</v>
      </c>
      <c r="H43" s="72">
        <v>-59.752389956518698</v>
      </c>
      <c r="I43" s="71">
        <v>-40237.519999999997</v>
      </c>
      <c r="J43" s="72">
        <v>-11.5986532165114</v>
      </c>
      <c r="K43" s="71">
        <v>-188128.81</v>
      </c>
      <c r="L43" s="72">
        <v>-21.825880002819599</v>
      </c>
      <c r="M43" s="72">
        <v>-0.78611718215833104</v>
      </c>
      <c r="N43" s="71">
        <v>5460574.4699999997</v>
      </c>
      <c r="O43" s="71">
        <v>57835570.789999999</v>
      </c>
      <c r="P43" s="71">
        <v>230</v>
      </c>
      <c r="Q43" s="71">
        <v>161</v>
      </c>
      <c r="R43" s="72">
        <v>42.857142857142897</v>
      </c>
      <c r="S43" s="71">
        <v>1508.32804347826</v>
      </c>
      <c r="T43" s="71">
        <v>1430.4140372670799</v>
      </c>
      <c r="U43" s="73">
        <v>5.1655875887255602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79595.77</v>
      </c>
      <c r="E44" s="71">
        <v>43694.371400000004</v>
      </c>
      <c r="F44" s="72">
        <v>182.164813109086</v>
      </c>
      <c r="G44" s="71">
        <v>130560.69</v>
      </c>
      <c r="H44" s="72">
        <v>-39.035424828101</v>
      </c>
      <c r="I44" s="71">
        <v>7951.72</v>
      </c>
      <c r="J44" s="72">
        <v>9.9901288724262596</v>
      </c>
      <c r="K44" s="71">
        <v>16392.939999999999</v>
      </c>
      <c r="L44" s="72">
        <v>12.555800677830399</v>
      </c>
      <c r="M44" s="72">
        <v>-0.51493020776016996</v>
      </c>
      <c r="N44" s="71">
        <v>2135172.85</v>
      </c>
      <c r="O44" s="71">
        <v>22979594.100000001</v>
      </c>
      <c r="P44" s="71">
        <v>77</v>
      </c>
      <c r="Q44" s="71">
        <v>83</v>
      </c>
      <c r="R44" s="72">
        <v>-7.2289156626505999</v>
      </c>
      <c r="S44" s="71">
        <v>1033.7112987012999</v>
      </c>
      <c r="T44" s="71">
        <v>1313.1603614457799</v>
      </c>
      <c r="U44" s="73">
        <v>-27.033569536830001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53649.1368</v>
      </c>
      <c r="E45" s="77"/>
      <c r="F45" s="77"/>
      <c r="G45" s="76">
        <v>23493.492399999999</v>
      </c>
      <c r="H45" s="78">
        <v>128.357435695682</v>
      </c>
      <c r="I45" s="76">
        <v>4872.9161999999997</v>
      </c>
      <c r="J45" s="78">
        <v>9.0829349560010098</v>
      </c>
      <c r="K45" s="76">
        <v>2742.3744999999999</v>
      </c>
      <c r="L45" s="78">
        <v>11.6729111760327</v>
      </c>
      <c r="M45" s="78">
        <v>0.776896700286558</v>
      </c>
      <c r="N45" s="76">
        <v>674458.80079999997</v>
      </c>
      <c r="O45" s="76">
        <v>7432528.7613000004</v>
      </c>
      <c r="P45" s="76">
        <v>47</v>
      </c>
      <c r="Q45" s="76">
        <v>30</v>
      </c>
      <c r="R45" s="78">
        <v>56.6666666666667</v>
      </c>
      <c r="S45" s="76">
        <v>1141.4709957446801</v>
      </c>
      <c r="T45" s="76">
        <v>1098.43305333333</v>
      </c>
      <c r="U45" s="79">
        <v>3.7703929904298601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D38" sqref="D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117106</v>
      </c>
      <c r="D2" s="32">
        <v>866225.777990598</v>
      </c>
      <c r="E2" s="32">
        <v>679823.188368376</v>
      </c>
      <c r="F2" s="32">
        <v>186402.589622222</v>
      </c>
      <c r="G2" s="32">
        <v>679823.188368376</v>
      </c>
      <c r="H2" s="32">
        <v>0.21518938175059199</v>
      </c>
    </row>
    <row r="3" spans="1:8" ht="14.25" x14ac:dyDescent="0.2">
      <c r="A3" s="32">
        <v>2</v>
      </c>
      <c r="B3" s="33">
        <v>13</v>
      </c>
      <c r="C3" s="32">
        <v>18859</v>
      </c>
      <c r="D3" s="32">
        <v>151239.524770396</v>
      </c>
      <c r="E3" s="32">
        <v>115926.161101588</v>
      </c>
      <c r="F3" s="32">
        <v>35313.3636688072</v>
      </c>
      <c r="G3" s="32">
        <v>115926.161101588</v>
      </c>
      <c r="H3" s="32">
        <v>0.23349295577606599</v>
      </c>
    </row>
    <row r="4" spans="1:8" ht="14.25" x14ac:dyDescent="0.2">
      <c r="A4" s="32">
        <v>3</v>
      </c>
      <c r="B4" s="33">
        <v>14</v>
      </c>
      <c r="C4" s="32">
        <v>179997</v>
      </c>
      <c r="D4" s="32">
        <v>260385.72260512799</v>
      </c>
      <c r="E4" s="32">
        <v>186992.67079572601</v>
      </c>
      <c r="F4" s="32">
        <v>73393.051809401702</v>
      </c>
      <c r="G4" s="32">
        <v>186992.67079572601</v>
      </c>
      <c r="H4" s="32">
        <v>0.28186281135199298</v>
      </c>
    </row>
    <row r="5" spans="1:8" ht="14.25" x14ac:dyDescent="0.2">
      <c r="A5" s="32">
        <v>4</v>
      </c>
      <c r="B5" s="33">
        <v>15</v>
      </c>
      <c r="C5" s="32">
        <v>3877</v>
      </c>
      <c r="D5" s="32">
        <v>58330.256906837603</v>
      </c>
      <c r="E5" s="32">
        <v>44529.504381196602</v>
      </c>
      <c r="F5" s="32">
        <v>13800.752525641001</v>
      </c>
      <c r="G5" s="32">
        <v>44529.504381196602</v>
      </c>
      <c r="H5" s="32">
        <v>0.23659680682845199</v>
      </c>
    </row>
    <row r="6" spans="1:8" ht="14.25" x14ac:dyDescent="0.2">
      <c r="A6" s="32">
        <v>5</v>
      </c>
      <c r="B6" s="33">
        <v>16</v>
      </c>
      <c r="C6" s="32">
        <v>6130</v>
      </c>
      <c r="D6" s="32">
        <v>229250.43169059799</v>
      </c>
      <c r="E6" s="32">
        <v>182100.380976068</v>
      </c>
      <c r="F6" s="32">
        <v>47150.050714529898</v>
      </c>
      <c r="G6" s="32">
        <v>182100.380976068</v>
      </c>
      <c r="H6" s="32">
        <v>0.20567049914289701</v>
      </c>
    </row>
    <row r="7" spans="1:8" ht="14.25" x14ac:dyDescent="0.2">
      <c r="A7" s="32">
        <v>6</v>
      </c>
      <c r="B7" s="33">
        <v>17</v>
      </c>
      <c r="C7" s="32">
        <v>29973</v>
      </c>
      <c r="D7" s="32">
        <v>374669.03112735</v>
      </c>
      <c r="E7" s="32">
        <v>310360.194571795</v>
      </c>
      <c r="F7" s="32">
        <v>64308.836555555601</v>
      </c>
      <c r="G7" s="32">
        <v>310360.194571795</v>
      </c>
      <c r="H7" s="32">
        <v>0.17164171899143901</v>
      </c>
    </row>
    <row r="8" spans="1:8" ht="14.25" x14ac:dyDescent="0.2">
      <c r="A8" s="32">
        <v>7</v>
      </c>
      <c r="B8" s="33">
        <v>18</v>
      </c>
      <c r="C8" s="32">
        <v>110221</v>
      </c>
      <c r="D8" s="32">
        <v>232803.56522734999</v>
      </c>
      <c r="E8" s="32">
        <v>182516.15598034201</v>
      </c>
      <c r="F8" s="32">
        <v>50287.409247008502</v>
      </c>
      <c r="G8" s="32">
        <v>182516.15598034201</v>
      </c>
      <c r="H8" s="32">
        <v>0.216007900041819</v>
      </c>
    </row>
    <row r="9" spans="1:8" ht="14.25" x14ac:dyDescent="0.2">
      <c r="A9" s="32">
        <v>8</v>
      </c>
      <c r="B9" s="33">
        <v>19</v>
      </c>
      <c r="C9" s="32">
        <v>26595</v>
      </c>
      <c r="D9" s="32">
        <v>108673.920989744</v>
      </c>
      <c r="E9" s="32">
        <v>88854.310230769202</v>
      </c>
      <c r="F9" s="32">
        <v>19819.610758974399</v>
      </c>
      <c r="G9" s="32">
        <v>88854.310230769202</v>
      </c>
      <c r="H9" s="32">
        <v>0.18237688102599101</v>
      </c>
    </row>
    <row r="10" spans="1:8" ht="14.25" x14ac:dyDescent="0.2">
      <c r="A10" s="32">
        <v>9</v>
      </c>
      <c r="B10" s="33">
        <v>21</v>
      </c>
      <c r="C10" s="32">
        <v>614299</v>
      </c>
      <c r="D10" s="32">
        <v>3145104.3638880299</v>
      </c>
      <c r="E10" s="32">
        <v>3127850.4624709398</v>
      </c>
      <c r="F10" s="32">
        <v>17253.901417093999</v>
      </c>
      <c r="G10" s="32">
        <v>3127850.4624709398</v>
      </c>
      <c r="H10" s="35">
        <v>5.4859551292486897E-3</v>
      </c>
    </row>
    <row r="11" spans="1:8" ht="14.25" x14ac:dyDescent="0.2">
      <c r="A11" s="32">
        <v>10</v>
      </c>
      <c r="B11" s="33">
        <v>22</v>
      </c>
      <c r="C11" s="32">
        <v>549995.54299999995</v>
      </c>
      <c r="D11" s="32">
        <v>8225103.1830615401</v>
      </c>
      <c r="E11" s="32">
        <v>8467879.0011709407</v>
      </c>
      <c r="F11" s="32">
        <v>-242775.818109402</v>
      </c>
      <c r="G11" s="32">
        <v>8467879.0011709407</v>
      </c>
      <c r="H11" s="32">
        <v>-2.9516446506028599E-2</v>
      </c>
    </row>
    <row r="12" spans="1:8" ht="14.25" x14ac:dyDescent="0.2">
      <c r="A12" s="32">
        <v>11</v>
      </c>
      <c r="B12" s="33">
        <v>23</v>
      </c>
      <c r="C12" s="32">
        <v>313283.462</v>
      </c>
      <c r="D12" s="32">
        <v>2879561.6243324801</v>
      </c>
      <c r="E12" s="32">
        <v>2698750.2201435901</v>
      </c>
      <c r="F12" s="32">
        <v>180811.40418888899</v>
      </c>
      <c r="G12" s="32">
        <v>2698750.2201435901</v>
      </c>
      <c r="H12" s="32">
        <v>6.2791295265578306E-2</v>
      </c>
    </row>
    <row r="13" spans="1:8" ht="14.25" x14ac:dyDescent="0.2">
      <c r="A13" s="32">
        <v>12</v>
      </c>
      <c r="B13" s="33">
        <v>24</v>
      </c>
      <c r="C13" s="32">
        <v>45190</v>
      </c>
      <c r="D13" s="32">
        <v>1328596.43851453</v>
      </c>
      <c r="E13" s="32">
        <v>1286385.15882393</v>
      </c>
      <c r="F13" s="32">
        <v>42211.279690598298</v>
      </c>
      <c r="G13" s="32">
        <v>1286385.15882393</v>
      </c>
      <c r="H13" s="32">
        <v>3.1771332864472902E-2</v>
      </c>
    </row>
    <row r="14" spans="1:8" ht="14.25" x14ac:dyDescent="0.2">
      <c r="A14" s="32">
        <v>13</v>
      </c>
      <c r="B14" s="33">
        <v>25</v>
      </c>
      <c r="C14" s="32">
        <v>131031</v>
      </c>
      <c r="D14" s="32">
        <v>2263836.9216</v>
      </c>
      <c r="E14" s="32">
        <v>2133021.2344</v>
      </c>
      <c r="F14" s="32">
        <v>130815.6872</v>
      </c>
      <c r="G14" s="32">
        <v>2133021.2344</v>
      </c>
      <c r="H14" s="32">
        <v>5.7784942878104498E-2</v>
      </c>
    </row>
    <row r="15" spans="1:8" ht="14.25" x14ac:dyDescent="0.2">
      <c r="A15" s="32">
        <v>14</v>
      </c>
      <c r="B15" s="33">
        <v>26</v>
      </c>
      <c r="C15" s="32">
        <v>113342</v>
      </c>
      <c r="D15" s="32">
        <v>726104.20968239906</v>
      </c>
      <c r="E15" s="32">
        <v>673103.32196991902</v>
      </c>
      <c r="F15" s="32">
        <v>53000.8877124801</v>
      </c>
      <c r="G15" s="32">
        <v>673103.32196991902</v>
      </c>
      <c r="H15" s="32">
        <v>7.2993500114347104E-2</v>
      </c>
    </row>
    <row r="16" spans="1:8" ht="14.25" x14ac:dyDescent="0.2">
      <c r="A16" s="32">
        <v>15</v>
      </c>
      <c r="B16" s="33">
        <v>27</v>
      </c>
      <c r="C16" s="32">
        <v>260980.83</v>
      </c>
      <c r="D16" s="32">
        <v>2023956.6569000001</v>
      </c>
      <c r="E16" s="32">
        <v>1846620.3511999999</v>
      </c>
      <c r="F16" s="32">
        <v>177336.3057</v>
      </c>
      <c r="G16" s="32">
        <v>1846620.3511999999</v>
      </c>
      <c r="H16" s="32">
        <v>8.7618628143755706E-2</v>
      </c>
    </row>
    <row r="17" spans="1:8" ht="14.25" x14ac:dyDescent="0.2">
      <c r="A17" s="32">
        <v>16</v>
      </c>
      <c r="B17" s="33">
        <v>29</v>
      </c>
      <c r="C17" s="32">
        <v>404979.8</v>
      </c>
      <c r="D17" s="32">
        <v>6255164.7151948698</v>
      </c>
      <c r="E17" s="32">
        <v>4907917.1497470103</v>
      </c>
      <c r="F17" s="32">
        <v>1347247.5654478599</v>
      </c>
      <c r="G17" s="32">
        <v>4907917.1497470103</v>
      </c>
      <c r="H17" s="32">
        <v>0.21538162890821499</v>
      </c>
    </row>
    <row r="18" spans="1:8" ht="14.25" x14ac:dyDescent="0.2">
      <c r="A18" s="32">
        <v>17</v>
      </c>
      <c r="B18" s="33">
        <v>31</v>
      </c>
      <c r="C18" s="32">
        <v>50339.881000000001</v>
      </c>
      <c r="D18" s="32">
        <v>766491.80198624101</v>
      </c>
      <c r="E18" s="32">
        <v>671724.06414355303</v>
      </c>
      <c r="F18" s="32">
        <v>94767.737842688497</v>
      </c>
      <c r="G18" s="32">
        <v>671724.06414355303</v>
      </c>
      <c r="H18" s="32">
        <v>0.123638292799888</v>
      </c>
    </row>
    <row r="19" spans="1:8" ht="14.25" x14ac:dyDescent="0.2">
      <c r="A19" s="32">
        <v>18</v>
      </c>
      <c r="B19" s="33">
        <v>32</v>
      </c>
      <c r="C19" s="32">
        <v>48457.271000000001</v>
      </c>
      <c r="D19" s="32">
        <v>781515.66821660998</v>
      </c>
      <c r="E19" s="32">
        <v>722318.33835946</v>
      </c>
      <c r="F19" s="32">
        <v>59197.3298571493</v>
      </c>
      <c r="G19" s="32">
        <v>722318.33835946</v>
      </c>
      <c r="H19" s="32">
        <v>7.5746824106848007E-2</v>
      </c>
    </row>
    <row r="20" spans="1:8" ht="14.25" x14ac:dyDescent="0.2">
      <c r="A20" s="32">
        <v>19</v>
      </c>
      <c r="B20" s="33">
        <v>33</v>
      </c>
      <c r="C20" s="32">
        <v>52364.186000000002</v>
      </c>
      <c r="D20" s="32">
        <v>768747.03725783201</v>
      </c>
      <c r="E20" s="32">
        <v>619818.60386811697</v>
      </c>
      <c r="F20" s="32">
        <v>148928.43338971501</v>
      </c>
      <c r="G20" s="32">
        <v>619818.60386811697</v>
      </c>
      <c r="H20" s="32">
        <v>0.19372879005940899</v>
      </c>
    </row>
    <row r="21" spans="1:8" ht="14.25" x14ac:dyDescent="0.2">
      <c r="A21" s="32">
        <v>20</v>
      </c>
      <c r="B21" s="33">
        <v>34</v>
      </c>
      <c r="C21" s="32">
        <v>216844.492</v>
      </c>
      <c r="D21" s="32">
        <v>1009602.84204925</v>
      </c>
      <c r="E21" s="32">
        <v>792322.70128341403</v>
      </c>
      <c r="F21" s="32">
        <v>217280.140765841</v>
      </c>
      <c r="G21" s="32">
        <v>792322.70128341403</v>
      </c>
      <c r="H21" s="32">
        <v>0.215213479713284</v>
      </c>
    </row>
    <row r="22" spans="1:8" ht="14.25" x14ac:dyDescent="0.2">
      <c r="A22" s="32">
        <v>21</v>
      </c>
      <c r="B22" s="33">
        <v>35</v>
      </c>
      <c r="C22" s="32">
        <v>77211.478000000003</v>
      </c>
      <c r="D22" s="32">
        <v>2546774.5737371701</v>
      </c>
      <c r="E22" s="32">
        <v>2426902.0291911499</v>
      </c>
      <c r="F22" s="32">
        <v>119872.54454601801</v>
      </c>
      <c r="G22" s="32">
        <v>2426902.0291911499</v>
      </c>
      <c r="H22" s="32">
        <v>4.7068376519133898E-2</v>
      </c>
    </row>
    <row r="23" spans="1:8" ht="14.25" x14ac:dyDescent="0.2">
      <c r="A23" s="32">
        <v>22</v>
      </c>
      <c r="B23" s="33">
        <v>36</v>
      </c>
      <c r="C23" s="32">
        <v>205621.36199999999</v>
      </c>
      <c r="D23" s="32">
        <v>954015.09122123895</v>
      </c>
      <c r="E23" s="32">
        <v>804434.84333589696</v>
      </c>
      <c r="F23" s="32">
        <v>149580.24788534199</v>
      </c>
      <c r="G23" s="32">
        <v>804434.84333589696</v>
      </c>
      <c r="H23" s="32">
        <v>0.156790232420604</v>
      </c>
    </row>
    <row r="24" spans="1:8" ht="14.25" x14ac:dyDescent="0.2">
      <c r="A24" s="32">
        <v>23</v>
      </c>
      <c r="B24" s="33">
        <v>37</v>
      </c>
      <c r="C24" s="32">
        <v>313447.5</v>
      </c>
      <c r="D24" s="32">
        <v>2617933.2230743398</v>
      </c>
      <c r="E24" s="32">
        <v>2321691.9096080102</v>
      </c>
      <c r="F24" s="32">
        <v>296241.31346632401</v>
      </c>
      <c r="G24" s="32">
        <v>2321691.9096080102</v>
      </c>
      <c r="H24" s="32">
        <v>0.11315846823565499</v>
      </c>
    </row>
    <row r="25" spans="1:8" ht="14.25" x14ac:dyDescent="0.2">
      <c r="A25" s="32">
        <v>24</v>
      </c>
      <c r="B25" s="33">
        <v>38</v>
      </c>
      <c r="C25" s="32">
        <v>213889.77600000001</v>
      </c>
      <c r="D25" s="32">
        <v>1181203.86166903</v>
      </c>
      <c r="E25" s="32">
        <v>1128134.10643186</v>
      </c>
      <c r="F25" s="32">
        <v>53069.755237168101</v>
      </c>
      <c r="G25" s="32">
        <v>1128134.10643186</v>
      </c>
      <c r="H25" s="32">
        <v>4.4928531779587298E-2</v>
      </c>
    </row>
    <row r="26" spans="1:8" ht="14.25" x14ac:dyDescent="0.2">
      <c r="A26" s="32">
        <v>25</v>
      </c>
      <c r="B26" s="33">
        <v>39</v>
      </c>
      <c r="C26" s="32">
        <v>83899.258000000002</v>
      </c>
      <c r="D26" s="32">
        <v>131412.76753610899</v>
      </c>
      <c r="E26" s="32">
        <v>101839.200954354</v>
      </c>
      <c r="F26" s="32">
        <v>29573.566581754701</v>
      </c>
      <c r="G26" s="32">
        <v>101839.200954354</v>
      </c>
      <c r="H26" s="32">
        <v>0.22504332825673601</v>
      </c>
    </row>
    <row r="27" spans="1:8" ht="14.25" x14ac:dyDescent="0.2">
      <c r="A27" s="32">
        <v>26</v>
      </c>
      <c r="B27" s="33">
        <v>42</v>
      </c>
      <c r="C27" s="32">
        <v>27063.484</v>
      </c>
      <c r="D27" s="32">
        <v>476393.43900000001</v>
      </c>
      <c r="E27" s="32">
        <v>442153.00260000001</v>
      </c>
      <c r="F27" s="32">
        <v>34240.436399999999</v>
      </c>
      <c r="G27" s="32">
        <v>442153.00260000001</v>
      </c>
      <c r="H27" s="32">
        <v>7.1874282046944807E-2</v>
      </c>
    </row>
    <row r="28" spans="1:8" ht="14.25" x14ac:dyDescent="0.2">
      <c r="A28" s="32">
        <v>27</v>
      </c>
      <c r="B28" s="33">
        <v>75</v>
      </c>
      <c r="C28" s="32">
        <v>1952</v>
      </c>
      <c r="D28" s="32">
        <v>212058.11965812001</v>
      </c>
      <c r="E28" s="32">
        <v>196292.87179487199</v>
      </c>
      <c r="F28" s="32">
        <v>15765.2478632479</v>
      </c>
      <c r="G28" s="32">
        <v>196292.87179487199</v>
      </c>
      <c r="H28" s="32">
        <v>7.4343995356860704E-2</v>
      </c>
    </row>
    <row r="29" spans="1:8" ht="14.25" x14ac:dyDescent="0.2">
      <c r="A29" s="32">
        <v>28</v>
      </c>
      <c r="B29" s="33">
        <v>76</v>
      </c>
      <c r="C29" s="32">
        <v>2823</v>
      </c>
      <c r="D29" s="32">
        <v>556939.11581025599</v>
      </c>
      <c r="E29" s="32">
        <v>542396.70602393197</v>
      </c>
      <c r="F29" s="32">
        <v>14542.409786324801</v>
      </c>
      <c r="G29" s="32">
        <v>542396.70602393197</v>
      </c>
      <c r="H29" s="32">
        <v>2.6111309788625501E-2</v>
      </c>
    </row>
    <row r="30" spans="1:8" ht="14.25" x14ac:dyDescent="0.2">
      <c r="A30" s="32">
        <v>29</v>
      </c>
      <c r="B30" s="33">
        <v>99</v>
      </c>
      <c r="C30" s="32">
        <v>47</v>
      </c>
      <c r="D30" s="32">
        <v>53649.136979048497</v>
      </c>
      <c r="E30" s="32">
        <v>48776.220527947997</v>
      </c>
      <c r="F30" s="32">
        <v>4872.9164511005201</v>
      </c>
      <c r="G30" s="32">
        <v>48776.220527947997</v>
      </c>
      <c r="H30" s="32">
        <v>9.0829353937297005E-2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134</v>
      </c>
      <c r="D32" s="37">
        <v>284796.68</v>
      </c>
      <c r="E32" s="37">
        <v>262226.38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208</v>
      </c>
      <c r="D33" s="37">
        <v>625213.87</v>
      </c>
      <c r="E33" s="37">
        <v>705054.07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51</v>
      </c>
      <c r="D34" s="37">
        <v>142808.53</v>
      </c>
      <c r="E34" s="37">
        <v>144802.57999999999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159</v>
      </c>
      <c r="D35" s="37">
        <v>333336.94</v>
      </c>
      <c r="E35" s="37">
        <v>395318.21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216</v>
      </c>
      <c r="D36" s="37">
        <v>346915.45</v>
      </c>
      <c r="E36" s="37">
        <v>387152.97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65</v>
      </c>
      <c r="D37" s="37">
        <v>79595.77</v>
      </c>
      <c r="E37" s="37">
        <v>71644.05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2015-09-27T02:12:19Z</dcterms:modified>
</cp:coreProperties>
</file>