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<sst xmlns="http://schemas.openxmlformats.org/spreadsheetml/2006/main" count="117" uniqueCount="75">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</sst>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34773859.304000005</v>
      </c>
      <c r="F3" s="25">
        <f>RA!I7</f>
        <v>703014.62280000001</v>
      </c>
      <c r="G3" s="16">
        <f>SUM(G4:G40)</f>
        <v>34070844.681199998</v>
      </c>
      <c r="H3" s="27">
        <f>RA!J7</f>
        <v>2.0216755829547299</v>
      </c>
      <c r="I3" s="20">
        <f>SUM(I4:I40)</f>
        <v>34773867.705943085</v>
      </c>
      <c r="J3" s="21">
        <f>SUM(J4:J40)</f>
        <v>34070844.869203404</v>
      </c>
      <c r="K3" s="22">
        <f>E3-I3</f>
        <v>-8.4019430801272392</v>
      </c>
      <c r="L3" s="22">
        <f>G3-J3</f>
        <v>-0.18800340592861176</v>
      </c>
    </row>
    <row r="4" spans="1:13" x14ac:dyDescent="0.15">
      <c r="A4" s="43">
        <f>RA!A8</f>
        <v>42279</v>
      </c>
      <c r="B4" s="12">
        <v>12</v>
      </c>
      <c r="C4" s="41" t="s">
        <v>6</v>
      </c>
      <c r="D4" s="41"/>
      <c r="E4" s="15">
        <f>VLOOKUP(C4,RA!B8:D36,3,0)</f>
        <v>939330.99190000002</v>
      </c>
      <c r="F4" s="25">
        <f>VLOOKUP(C4,RA!B8:I39,8,0)</f>
        <v>175798.43590000001</v>
      </c>
      <c r="G4" s="16">
        <f t="shared" ref="G4:G40" si="0">E4-F4</f>
        <v>763532.55599999998</v>
      </c>
      <c r="H4" s="27">
        <f>RA!J8</f>
        <v>18.7152811326293</v>
      </c>
      <c r="I4" s="20">
        <f>VLOOKUP(B4,RMS!B:D,3,FALSE)</f>
        <v>939332.24882307695</v>
      </c>
      <c r="J4" s="21">
        <f>VLOOKUP(B4,RMS!B:E,4,FALSE)</f>
        <v>763532.57858119602</v>
      </c>
      <c r="K4" s="22">
        <f t="shared" ref="K4:K40" si="1">E4-I4</f>
        <v>-1.2569230769295245</v>
      </c>
      <c r="L4" s="22">
        <f t="shared" ref="L4:L40" si="2">G4-J4</f>
        <v>-2.2581196040846407E-2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145627.1018</v>
      </c>
      <c r="F5" s="25">
        <f>VLOOKUP(C5,RA!B9:I40,8,0)</f>
        <v>31947.716700000001</v>
      </c>
      <c r="G5" s="16">
        <f t="shared" si="0"/>
        <v>113679.3851</v>
      </c>
      <c r="H5" s="27">
        <f>RA!J9</f>
        <v>21.9380296010258</v>
      </c>
      <c r="I5" s="20">
        <f>VLOOKUP(B5,RMS!B:D,3,FALSE)</f>
        <v>145627.17713660101</v>
      </c>
      <c r="J5" s="21">
        <f>VLOOKUP(B5,RMS!B:E,4,FALSE)</f>
        <v>113679.37768917601</v>
      </c>
      <c r="K5" s="22">
        <f t="shared" si="1"/>
        <v>-7.5336601003073156E-2</v>
      </c>
      <c r="L5" s="22">
        <f t="shared" si="2"/>
        <v>7.4108239932684228E-3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250900.17800000001</v>
      </c>
      <c r="F6" s="25">
        <f>VLOOKUP(C6,RA!B10:I41,8,0)</f>
        <v>68134.801099999997</v>
      </c>
      <c r="G6" s="16">
        <f t="shared" si="0"/>
        <v>182765.37690000003</v>
      </c>
      <c r="H6" s="27">
        <f>RA!J10</f>
        <v>27.156139004413099</v>
      </c>
      <c r="I6" s="20">
        <f>VLOOKUP(B6,RMS!B:D,3,FALSE)</f>
        <v>250902.81631403801</v>
      </c>
      <c r="J6" s="21">
        <f>VLOOKUP(B6,RMS!B:E,4,FALSE)</f>
        <v>182765.377597905</v>
      </c>
      <c r="K6" s="22">
        <f>E6-I6</f>
        <v>-2.638314037991222</v>
      </c>
      <c r="L6" s="22">
        <f t="shared" si="2"/>
        <v>-6.9790496490895748E-4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55380.3845</v>
      </c>
      <c r="F7" s="25">
        <f>VLOOKUP(C7,RA!B11:I42,8,0)</f>
        <v>11740.7654</v>
      </c>
      <c r="G7" s="16">
        <f t="shared" si="0"/>
        <v>43639.619099999996</v>
      </c>
      <c r="H7" s="27">
        <f>RA!J11</f>
        <v>21.2002237001442</v>
      </c>
      <c r="I7" s="20">
        <f>VLOOKUP(B7,RMS!B:D,3,FALSE)</f>
        <v>55380.443450427403</v>
      </c>
      <c r="J7" s="21">
        <f>VLOOKUP(B7,RMS!B:E,4,FALSE)</f>
        <v>43639.619052991497</v>
      </c>
      <c r="K7" s="22">
        <f t="shared" si="1"/>
        <v>-5.8950427403033245E-2</v>
      </c>
      <c r="L7" s="22">
        <f t="shared" si="2"/>
        <v>4.7008499677758664E-5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360748.40840000001</v>
      </c>
      <c r="F8" s="25">
        <f>VLOOKUP(C8,RA!B12:I43,8,0)</f>
        <v>57253.426899999999</v>
      </c>
      <c r="G8" s="16">
        <f t="shared" si="0"/>
        <v>303494.98149999999</v>
      </c>
      <c r="H8" s="27">
        <f>RA!J12</f>
        <v>15.8707358277565</v>
      </c>
      <c r="I8" s="20">
        <f>VLOOKUP(B8,RMS!B:D,3,FALSE)</f>
        <v>360748.42532478599</v>
      </c>
      <c r="J8" s="21">
        <f>VLOOKUP(B8,RMS!B:E,4,FALSE)</f>
        <v>303494.98325213703</v>
      </c>
      <c r="K8" s="22">
        <f t="shared" si="1"/>
        <v>-1.6924785973969847E-2</v>
      </c>
      <c r="L8" s="22">
        <f t="shared" si="2"/>
        <v>-1.7521370318718255E-3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449762.85029999999</v>
      </c>
      <c r="F9" s="25">
        <f>VLOOKUP(C9,RA!B13:I44,8,0)</f>
        <v>27870.463</v>
      </c>
      <c r="G9" s="16">
        <f t="shared" si="0"/>
        <v>421892.3873</v>
      </c>
      <c r="H9" s="27">
        <f>RA!J13</f>
        <v>6.1967018799818403</v>
      </c>
      <c r="I9" s="20">
        <f>VLOOKUP(B9,RMS!B:D,3,FALSE)</f>
        <v>449763.20405726501</v>
      </c>
      <c r="J9" s="21">
        <f>VLOOKUP(B9,RMS!B:E,4,FALSE)</f>
        <v>421892.38444700802</v>
      </c>
      <c r="K9" s="22">
        <f t="shared" si="1"/>
        <v>-0.35375726502388716</v>
      </c>
      <c r="L9" s="22">
        <f t="shared" si="2"/>
        <v>2.852991980034858E-3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226583.54370000001</v>
      </c>
      <c r="F10" s="25">
        <f>VLOOKUP(C10,RA!B14:I45,8,0)</f>
        <v>46530.072800000002</v>
      </c>
      <c r="G10" s="16">
        <f t="shared" si="0"/>
        <v>180053.47090000001</v>
      </c>
      <c r="H10" s="27">
        <f>RA!J14</f>
        <v>20.5355040530245</v>
      </c>
      <c r="I10" s="20">
        <f>VLOOKUP(B10,RMS!B:D,3,FALSE)</f>
        <v>226583.56122820501</v>
      </c>
      <c r="J10" s="21">
        <f>VLOOKUP(B10,RMS!B:E,4,FALSE)</f>
        <v>180053.46999487199</v>
      </c>
      <c r="K10" s="22">
        <f t="shared" si="1"/>
        <v>-1.7528205004055053E-2</v>
      </c>
      <c r="L10" s="22">
        <f t="shared" si="2"/>
        <v>9.0512802125886083E-4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151830.22949999999</v>
      </c>
      <c r="F11" s="25">
        <f>VLOOKUP(C11,RA!B15:I46,8,0)</f>
        <v>-549.33939999999996</v>
      </c>
      <c r="G11" s="16">
        <f t="shared" si="0"/>
        <v>152379.56889999998</v>
      </c>
      <c r="H11" s="27">
        <f>RA!J15</f>
        <v>-0.36181161143538898</v>
      </c>
      <c r="I11" s="20">
        <f>VLOOKUP(B11,RMS!B:D,3,FALSE)</f>
        <v>151830.30794444401</v>
      </c>
      <c r="J11" s="21">
        <f>VLOOKUP(B11,RMS!B:E,4,FALSE)</f>
        <v>152379.574034188</v>
      </c>
      <c r="K11" s="22">
        <f t="shared" si="1"/>
        <v>-7.8444444021442905E-2</v>
      </c>
      <c r="L11" s="22">
        <f t="shared" si="2"/>
        <v>-5.134188017109409E-3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1474329.7984</v>
      </c>
      <c r="F12" s="25">
        <f>VLOOKUP(C12,RA!B16:I47,8,0)</f>
        <v>47305.289299999997</v>
      </c>
      <c r="G12" s="16">
        <f t="shared" si="0"/>
        <v>1427024.5090999999</v>
      </c>
      <c r="H12" s="27">
        <f>RA!J16</f>
        <v>3.2085961601900399</v>
      </c>
      <c r="I12" s="20">
        <f>VLOOKUP(B12,RMS!B:D,3,FALSE)</f>
        <v>1474329.11893504</v>
      </c>
      <c r="J12" s="21">
        <f>VLOOKUP(B12,RMS!B:E,4,FALSE)</f>
        <v>1427024.5092273499</v>
      </c>
      <c r="K12" s="22">
        <f t="shared" si="1"/>
        <v>0.67946496000513434</v>
      </c>
      <c r="L12" s="22">
        <f t="shared" si="2"/>
        <v>-1.2734998017549515E-4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1483442.0053999999</v>
      </c>
      <c r="F13" s="25">
        <f>VLOOKUP(C13,RA!B17:I48,8,0)</f>
        <v>-12442.5183</v>
      </c>
      <c r="G13" s="16">
        <f t="shared" si="0"/>
        <v>1495884.5237</v>
      </c>
      <c r="H13" s="27">
        <f>RA!J17</f>
        <v>-0.838760009134632</v>
      </c>
      <c r="I13" s="20">
        <f>VLOOKUP(B13,RMS!B:D,3,FALSE)</f>
        <v>1483441.9740675199</v>
      </c>
      <c r="J13" s="21">
        <f>VLOOKUP(B13,RMS!B:E,4,FALSE)</f>
        <v>1495884.5240025599</v>
      </c>
      <c r="K13" s="22">
        <f t="shared" si="1"/>
        <v>3.133248002268374E-2</v>
      </c>
      <c r="L13" s="22">
        <f t="shared" si="2"/>
        <v>-3.0255992896854877E-4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2544062.1738999998</v>
      </c>
      <c r="F14" s="25">
        <f>VLOOKUP(C14,RA!B18:I49,8,0)</f>
        <v>370504.16600000003</v>
      </c>
      <c r="G14" s="16">
        <f t="shared" si="0"/>
        <v>2173558.0078999996</v>
      </c>
      <c r="H14" s="27">
        <f>RA!J18</f>
        <v>14.563487079878399</v>
      </c>
      <c r="I14" s="20">
        <f>VLOOKUP(B14,RMS!B:D,3,FALSE)</f>
        <v>2544062.2024880298</v>
      </c>
      <c r="J14" s="21">
        <f>VLOOKUP(B14,RMS!B:E,4,FALSE)</f>
        <v>2173558.0006504301</v>
      </c>
      <c r="K14" s="22">
        <f t="shared" si="1"/>
        <v>-2.8588030021637678E-2</v>
      </c>
      <c r="L14" s="22">
        <f t="shared" si="2"/>
        <v>7.2495695203542709E-3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1358148.4147999999</v>
      </c>
      <c r="F15" s="25">
        <f>VLOOKUP(C15,RA!B19:I50,8,0)</f>
        <v>-34699.420299999998</v>
      </c>
      <c r="G15" s="16">
        <f t="shared" si="0"/>
        <v>1392847.8350999998</v>
      </c>
      <c r="H15" s="27">
        <f>RA!J19</f>
        <v>-2.5549063653039599</v>
      </c>
      <c r="I15" s="20">
        <f>VLOOKUP(B15,RMS!B:D,3,FALSE)</f>
        <v>1358148.4981213701</v>
      </c>
      <c r="J15" s="21">
        <f>VLOOKUP(B15,RMS!B:E,4,FALSE)</f>
        <v>1392847.8348914499</v>
      </c>
      <c r="K15" s="22">
        <f t="shared" si="1"/>
        <v>-8.3321370184421539E-2</v>
      </c>
      <c r="L15" s="22">
        <f t="shared" si="2"/>
        <v>2.0854989998042583E-4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2015365.2668999999</v>
      </c>
      <c r="F16" s="25">
        <f>VLOOKUP(C16,RA!B20:I51,8,0)</f>
        <v>82801.355899999995</v>
      </c>
      <c r="G16" s="16">
        <f t="shared" si="0"/>
        <v>1932563.9109999998</v>
      </c>
      <c r="H16" s="27">
        <f>RA!J20</f>
        <v>4.1085036672961799</v>
      </c>
      <c r="I16" s="20">
        <f>VLOOKUP(B16,RMS!B:D,3,FALSE)</f>
        <v>2015365.3699</v>
      </c>
      <c r="J16" s="21">
        <f>VLOOKUP(B16,RMS!B:E,4,FALSE)</f>
        <v>1932563.9110000001</v>
      </c>
      <c r="K16" s="22">
        <f t="shared" si="1"/>
        <v>-0.10300000011920929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703246.6372</v>
      </c>
      <c r="F17" s="25">
        <f>VLOOKUP(C17,RA!B21:I52,8,0)</f>
        <v>46563.625</v>
      </c>
      <c r="G17" s="16">
        <f t="shared" si="0"/>
        <v>656683.0122</v>
      </c>
      <c r="H17" s="27">
        <f>RA!J21</f>
        <v>6.6212367805119703</v>
      </c>
      <c r="I17" s="20">
        <f>VLOOKUP(B17,RMS!B:D,3,FALSE)</f>
        <v>703246.66754439904</v>
      </c>
      <c r="J17" s="21">
        <f>VLOOKUP(B17,RMS!B:E,4,FALSE)</f>
        <v>656683.01178329904</v>
      </c>
      <c r="K17" s="22">
        <f t="shared" si="1"/>
        <v>-3.0344399041496217E-2</v>
      </c>
      <c r="L17" s="22">
        <f t="shared" si="2"/>
        <v>4.1670096106827259E-4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1703594.3829000001</v>
      </c>
      <c r="F18" s="25">
        <f>VLOOKUP(C18,RA!B22:I53,8,0)</f>
        <v>191542.77470000001</v>
      </c>
      <c r="G18" s="16">
        <f t="shared" si="0"/>
        <v>1512051.6082000001</v>
      </c>
      <c r="H18" s="27">
        <f>RA!J22</f>
        <v>11.243449533681799</v>
      </c>
      <c r="I18" s="20">
        <f>VLOOKUP(B18,RMS!B:D,3,FALSE)</f>
        <v>1703596.0452666699</v>
      </c>
      <c r="J18" s="21">
        <f>VLOOKUP(B18,RMS!B:E,4,FALSE)</f>
        <v>1512051.6073</v>
      </c>
      <c r="K18" s="22">
        <f t="shared" si="1"/>
        <v>-1.6623666698578745</v>
      </c>
      <c r="L18" s="22">
        <f t="shared" si="2"/>
        <v>9.0000010095536709E-4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5201550.5983999996</v>
      </c>
      <c r="F19" s="25">
        <f>VLOOKUP(C19,RA!B23:I54,8,0)</f>
        <v>-126241.4117</v>
      </c>
      <c r="G19" s="16">
        <f t="shared" si="0"/>
        <v>5327792.0100999996</v>
      </c>
      <c r="H19" s="27">
        <f>RA!J23</f>
        <v>-2.42699574505402</v>
      </c>
      <c r="I19" s="20">
        <f>VLOOKUP(B19,RMS!B:D,3,FALSE)</f>
        <v>5201552.6703094002</v>
      </c>
      <c r="J19" s="21">
        <f>VLOOKUP(B19,RMS!B:E,4,FALSE)</f>
        <v>5327792.0529581197</v>
      </c>
      <c r="K19" s="22">
        <f t="shared" si="1"/>
        <v>-2.0719094006344676</v>
      </c>
      <c r="L19" s="22">
        <f t="shared" si="2"/>
        <v>-4.2858120054006577E-2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406204.34519999998</v>
      </c>
      <c r="F20" s="25">
        <f>VLOOKUP(C20,RA!B24:I55,8,0)</f>
        <v>58225.325900000003</v>
      </c>
      <c r="G20" s="16">
        <f t="shared" si="0"/>
        <v>347979.01929999999</v>
      </c>
      <c r="H20" s="27">
        <f>RA!J24</f>
        <v>14.333998783625001</v>
      </c>
      <c r="I20" s="20">
        <f>VLOOKUP(B20,RMS!B:D,3,FALSE)</f>
        <v>406204.45004986803</v>
      </c>
      <c r="J20" s="21">
        <f>VLOOKUP(B20,RMS!B:E,4,FALSE)</f>
        <v>347979.00642916898</v>
      </c>
      <c r="K20" s="22">
        <f t="shared" si="1"/>
        <v>-0.10484986804658547</v>
      </c>
      <c r="L20" s="22">
        <f t="shared" si="2"/>
        <v>1.2870831007603556E-2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507270.39640000003</v>
      </c>
      <c r="F21" s="25">
        <f>VLOOKUP(C21,RA!B25:I56,8,0)</f>
        <v>28317.244500000001</v>
      </c>
      <c r="G21" s="16">
        <f t="shared" si="0"/>
        <v>478953.15190000006</v>
      </c>
      <c r="H21" s="27">
        <f>RA!J25</f>
        <v>5.5822781500679</v>
      </c>
      <c r="I21" s="20">
        <f>VLOOKUP(B21,RMS!B:D,3,FALSE)</f>
        <v>507270.43883529998</v>
      </c>
      <c r="J21" s="21">
        <f>VLOOKUP(B21,RMS!B:E,4,FALSE)</f>
        <v>478953.13954068598</v>
      </c>
      <c r="K21" s="22">
        <f t="shared" si="1"/>
        <v>-4.2435299954377115E-2</v>
      </c>
      <c r="L21" s="22">
        <f t="shared" si="2"/>
        <v>1.2359314074274153E-2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621041.49829999998</v>
      </c>
      <c r="F22" s="25">
        <f>VLOOKUP(C22,RA!B26:I57,8,0)</f>
        <v>110174.4853</v>
      </c>
      <c r="G22" s="16">
        <f t="shared" si="0"/>
        <v>510867.01299999998</v>
      </c>
      <c r="H22" s="27">
        <f>RA!J26</f>
        <v>17.740277517941198</v>
      </c>
      <c r="I22" s="20">
        <f>VLOOKUP(B22,RMS!B:D,3,FALSE)</f>
        <v>621041.39655237901</v>
      </c>
      <c r="J22" s="21">
        <f>VLOOKUP(B22,RMS!B:E,4,FALSE)</f>
        <v>510867.01083943702</v>
      </c>
      <c r="K22" s="22">
        <f t="shared" si="1"/>
        <v>0.10174762096721679</v>
      </c>
      <c r="L22" s="22">
        <f t="shared" si="2"/>
        <v>2.1605629590339959E-3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273049.58809999999</v>
      </c>
      <c r="F23" s="25">
        <f>VLOOKUP(C23,RA!B27:I58,8,0)</f>
        <v>61529.346100000002</v>
      </c>
      <c r="G23" s="16">
        <f t="shared" si="0"/>
        <v>211520.242</v>
      </c>
      <c r="H23" s="27">
        <f>RA!J27</f>
        <v>22.534128884115301</v>
      </c>
      <c r="I23" s="20">
        <f>VLOOKUP(B23,RMS!B:D,3,FALSE)</f>
        <v>273049.45755738602</v>
      </c>
      <c r="J23" s="21">
        <f>VLOOKUP(B23,RMS!B:E,4,FALSE)</f>
        <v>211520.245062289</v>
      </c>
      <c r="K23" s="22">
        <f t="shared" si="1"/>
        <v>0.13054261397337541</v>
      </c>
      <c r="L23" s="22">
        <f t="shared" si="2"/>
        <v>-3.0622890044469386E-3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1284006.6880999999</v>
      </c>
      <c r="F24" s="25">
        <f>VLOOKUP(C24,RA!B28:I59,8,0)</f>
        <v>69961.902799999996</v>
      </c>
      <c r="G24" s="16">
        <f t="shared" si="0"/>
        <v>1214044.7852999999</v>
      </c>
      <c r="H24" s="27">
        <f>RA!J28</f>
        <v>5.4487179427021202</v>
      </c>
      <c r="I24" s="20">
        <f>VLOOKUP(B24,RMS!B:D,3,FALSE)</f>
        <v>1284006.6875787601</v>
      </c>
      <c r="J24" s="21">
        <f>VLOOKUP(B24,RMS!B:E,4,FALSE)</f>
        <v>1214044.7986336299</v>
      </c>
      <c r="K24" s="22">
        <f t="shared" si="1"/>
        <v>5.2123982459306717E-4</v>
      </c>
      <c r="L24" s="22">
        <f t="shared" si="2"/>
        <v>-1.3333630049601197E-2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787987.60019999999</v>
      </c>
      <c r="F25" s="25">
        <f>VLOOKUP(C25,RA!B29:I60,8,0)</f>
        <v>113056.77710000001</v>
      </c>
      <c r="G25" s="16">
        <f t="shared" si="0"/>
        <v>674930.82309999992</v>
      </c>
      <c r="H25" s="27">
        <f>RA!J29</f>
        <v>14.347532508291399</v>
      </c>
      <c r="I25" s="20">
        <f>VLOOKUP(B25,RMS!B:D,3,FALSE)</f>
        <v>787987.656132743</v>
      </c>
      <c r="J25" s="21">
        <f>VLOOKUP(B25,RMS!B:E,4,FALSE)</f>
        <v>674930.78732928506</v>
      </c>
      <c r="K25" s="22">
        <f t="shared" si="1"/>
        <v>-5.5932743009179831E-2</v>
      </c>
      <c r="L25" s="22">
        <f t="shared" si="2"/>
        <v>3.5770714865066111E-2</v>
      </c>
      <c r="M25" s="34"/>
    </row>
    <row r="26" spans="1:13" x14ac:dyDescent="0.15">
      <c r="A26" s="43"/>
      <c r="B26" s="12">
        <v>37</v>
      </c>
      <c r="C26" s="41" t="s">
        <v>74</v>
      </c>
      <c r="D26" s="41"/>
      <c r="E26" s="15">
        <f>VLOOKUP(C26,RA!B30:D57,3,0)</f>
        <v>1550709.1314000001</v>
      </c>
      <c r="F26" s="25">
        <f>VLOOKUP(C26,RA!B30:I61,8,0)</f>
        <v>148276.40479999999</v>
      </c>
      <c r="G26" s="16">
        <f t="shared" si="0"/>
        <v>1402432.7266000002</v>
      </c>
      <c r="H26" s="27">
        <f>RA!J30</f>
        <v>9.5618450809104392</v>
      </c>
      <c r="I26" s="20">
        <f>VLOOKUP(B26,RMS!B:D,3,FALSE)</f>
        <v>1550709.2360123901</v>
      </c>
      <c r="J26" s="21">
        <f>VLOOKUP(B26,RMS!B:E,4,FALSE)</f>
        <v>1402432.75615355</v>
      </c>
      <c r="K26" s="22">
        <f t="shared" si="1"/>
        <v>-0.10461239004507661</v>
      </c>
      <c r="L26" s="22">
        <f t="shared" si="2"/>
        <v>-2.9553549829870462E-2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2810287.6091999998</v>
      </c>
      <c r="F27" s="25">
        <f>VLOOKUP(C27,RA!B31:I62,8,0)</f>
        <v>-129546.8026</v>
      </c>
      <c r="G27" s="16">
        <f t="shared" si="0"/>
        <v>2939834.4117999999</v>
      </c>
      <c r="H27" s="27">
        <f>RA!J31</f>
        <v>-4.6097346825251799</v>
      </c>
      <c r="I27" s="20">
        <f>VLOOKUP(B27,RMS!B:D,3,FALSE)</f>
        <v>2810288.2325557498</v>
      </c>
      <c r="J27" s="21">
        <f>VLOOKUP(B27,RMS!B:E,4,FALSE)</f>
        <v>2939834.5801114999</v>
      </c>
      <c r="K27" s="22">
        <f t="shared" si="1"/>
        <v>-0.62335574999451637</v>
      </c>
      <c r="L27" s="22">
        <f t="shared" si="2"/>
        <v>-0.16831149999052286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116848.2853</v>
      </c>
      <c r="F28" s="25">
        <f>VLOOKUP(C28,RA!B32:I63,8,0)</f>
        <v>26841.0065</v>
      </c>
      <c r="G28" s="16">
        <f t="shared" si="0"/>
        <v>90007.2788</v>
      </c>
      <c r="H28" s="27">
        <f>RA!J32</f>
        <v>22.970817612845199</v>
      </c>
      <c r="I28" s="20">
        <f>VLOOKUP(B28,RMS!B:D,3,FALSE)</f>
        <v>116848.238339339</v>
      </c>
      <c r="J28" s="21">
        <f>VLOOKUP(B28,RMS!B:E,4,FALSE)</f>
        <v>90007.276593373099</v>
      </c>
      <c r="K28" s="22">
        <f t="shared" si="1"/>
        <v>4.6960660998593085E-2</v>
      </c>
      <c r="L28" s="22">
        <f t="shared" si="2"/>
        <v>2.2066269011702389E-3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287112.1569</v>
      </c>
      <c r="F30" s="25">
        <f>VLOOKUP(C30,RA!B34:I66,8,0)</f>
        <v>21507.798500000001</v>
      </c>
      <c r="G30" s="16">
        <f t="shared" si="0"/>
        <v>265604.35840000003</v>
      </c>
      <c r="H30" s="27">
        <f>RA!J34</f>
        <v>0</v>
      </c>
      <c r="I30" s="20">
        <f>VLOOKUP(B30,RMS!B:D,3,FALSE)</f>
        <v>287112.1568</v>
      </c>
      <c r="J30" s="21">
        <f>VLOOKUP(B30,RMS!B:E,4,FALSE)</f>
        <v>265604.34899999999</v>
      </c>
      <c r="K30" s="22">
        <f t="shared" si="1"/>
        <v>1.0000000474974513E-4</v>
      </c>
      <c r="L30" s="22">
        <f t="shared" si="2"/>
        <v>9.4000000390224159E-3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188940.26</v>
      </c>
      <c r="F31" s="25">
        <f>VLOOKUP(C31,RA!B35:I67,8,0)</f>
        <v>6477.35</v>
      </c>
      <c r="G31" s="16">
        <f t="shared" si="0"/>
        <v>182462.91</v>
      </c>
      <c r="H31" s="27">
        <f>RA!J35</f>
        <v>7.4910790027923104</v>
      </c>
      <c r="I31" s="20">
        <f>VLOOKUP(B31,RMS!B:D,3,FALSE)</f>
        <v>188940.26</v>
      </c>
      <c r="J31" s="21">
        <f>VLOOKUP(B31,RMS!B:E,4,FALSE)</f>
        <v>182462.91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2052024.02</v>
      </c>
      <c r="F32" s="25">
        <f>VLOOKUP(C32,RA!B34:I67,8,0)</f>
        <v>-358234.25</v>
      </c>
      <c r="G32" s="16">
        <f t="shared" si="0"/>
        <v>2410258.27</v>
      </c>
      <c r="H32" s="27">
        <f>RA!J35</f>
        <v>7.4910790027923104</v>
      </c>
      <c r="I32" s="20">
        <f>VLOOKUP(B32,RMS!B:D,3,FALSE)</f>
        <v>2052024.02</v>
      </c>
      <c r="J32" s="21">
        <f>VLOOKUP(B32,RMS!B:E,4,FALSE)</f>
        <v>2410258.27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988418.84</v>
      </c>
      <c r="F33" s="25">
        <f>VLOOKUP(C33,RA!B34:I68,8,0)</f>
        <v>-85064.6</v>
      </c>
      <c r="G33" s="16">
        <f t="shared" si="0"/>
        <v>1073483.44</v>
      </c>
      <c r="H33" s="27">
        <f>RA!J34</f>
        <v>0</v>
      </c>
      <c r="I33" s="20">
        <f>VLOOKUP(B33,RMS!B:D,3,FALSE)</f>
        <v>988418.84</v>
      </c>
      <c r="J33" s="21">
        <f>VLOOKUP(B33,RMS!B:E,4,FALSE)</f>
        <v>1073483.44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1149943.8500000001</v>
      </c>
      <c r="F34" s="25">
        <f>VLOOKUP(C34,RA!B35:I69,8,0)</f>
        <v>-262668.25</v>
      </c>
      <c r="G34" s="16">
        <f t="shared" si="0"/>
        <v>1412612.1</v>
      </c>
      <c r="H34" s="27">
        <f>RA!J35</f>
        <v>7.4910790027923104</v>
      </c>
      <c r="I34" s="20">
        <f>VLOOKUP(B34,RMS!B:D,3,FALSE)</f>
        <v>1149943.8500000001</v>
      </c>
      <c r="J34" s="21">
        <f>VLOOKUP(B34,RMS!B:E,4,FALSE)</f>
        <v>1412612.1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6</v>
      </c>
      <c r="F35" s="25">
        <f>VLOOKUP(C35,RA!B36:I70,8,0)</f>
        <v>6</v>
      </c>
      <c r="G35" s="16">
        <f t="shared" si="0"/>
        <v>0</v>
      </c>
      <c r="H35" s="27">
        <f>RA!J36</f>
        <v>3.4282529303177598</v>
      </c>
      <c r="I35" s="20">
        <f>VLOOKUP(B35,RMS!B:D,3,FALSE)</f>
        <v>6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446046.15419999999</v>
      </c>
      <c r="F36" s="25">
        <f>VLOOKUP(C36,RA!B8:I70,8,0)</f>
        <v>26115.9355</v>
      </c>
      <c r="G36" s="16">
        <f t="shared" si="0"/>
        <v>419930.21869999997</v>
      </c>
      <c r="H36" s="27">
        <f>RA!J36</f>
        <v>3.4282529303177598</v>
      </c>
      <c r="I36" s="20">
        <f>VLOOKUP(B36,RMS!B:D,3,FALSE)</f>
        <v>446046.15384615399</v>
      </c>
      <c r="J36" s="21">
        <f>VLOOKUP(B36,RMS!B:E,4,FALSE)</f>
        <v>419930.21367521398</v>
      </c>
      <c r="K36" s="22">
        <f t="shared" si="1"/>
        <v>3.5384600050747395E-4</v>
      </c>
      <c r="L36" s="22">
        <f t="shared" si="2"/>
        <v>5.0247859908267856E-3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703909.99580000003</v>
      </c>
      <c r="F37" s="25">
        <f>VLOOKUP(C37,RA!B8:I71,8,0)</f>
        <v>9318.7451000000001</v>
      </c>
      <c r="G37" s="16">
        <f t="shared" si="0"/>
        <v>694591.25069999998</v>
      </c>
      <c r="H37" s="27">
        <f>RA!J37</f>
        <v>-17.4576051015231</v>
      </c>
      <c r="I37" s="20">
        <f>VLOOKUP(B37,RMS!B:D,3,FALSE)</f>
        <v>703909.98219145299</v>
      </c>
      <c r="J37" s="21">
        <f>VLOOKUP(B37,RMS!B:E,4,FALSE)</f>
        <v>694591.25149572606</v>
      </c>
      <c r="K37" s="22">
        <f t="shared" si="1"/>
        <v>1.3608547043986619E-2</v>
      </c>
      <c r="L37" s="22">
        <f t="shared" si="2"/>
        <v>-7.9572608228772879E-4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1090047</v>
      </c>
      <c r="F38" s="25">
        <f>VLOOKUP(C38,RA!B9:I72,8,0)</f>
        <v>-178828.75</v>
      </c>
      <c r="G38" s="16">
        <f t="shared" si="0"/>
        <v>1268875.75</v>
      </c>
      <c r="H38" s="27">
        <f>RA!J38</f>
        <v>-8.6061289564249908</v>
      </c>
      <c r="I38" s="20">
        <f>VLOOKUP(B38,RMS!B:D,3,FALSE)</f>
        <v>1090047</v>
      </c>
      <c r="J38" s="21">
        <f>VLOOKUP(B38,RMS!B:E,4,FALSE)</f>
        <v>1268875.75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410415.55</v>
      </c>
      <c r="F39" s="25">
        <f>VLOOKUP(C39,RA!B10:I73,8,0)</f>
        <v>51651.85</v>
      </c>
      <c r="G39" s="16">
        <f t="shared" si="0"/>
        <v>358763.7</v>
      </c>
      <c r="H39" s="27">
        <f>RA!J39</f>
        <v>-22.841832668612501</v>
      </c>
      <c r="I39" s="20">
        <f>VLOOKUP(B39,RMS!B:D,3,FALSE)</f>
        <v>410415.55</v>
      </c>
      <c r="J39" s="21">
        <f>VLOOKUP(B39,RMS!B:E,4,FALSE)</f>
        <v>358763.7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35687.368900000001</v>
      </c>
      <c r="F40" s="25">
        <f>VLOOKUP(C40,RA!B8:I74,8,0)</f>
        <v>1836.9003</v>
      </c>
      <c r="G40" s="16">
        <f t="shared" si="0"/>
        <v>33850.4686</v>
      </c>
      <c r="H40" s="27">
        <f>RA!J40</f>
        <v>100</v>
      </c>
      <c r="I40" s="20">
        <f>VLOOKUP(B40,RMS!B:D,3,FALSE)</f>
        <v>35687.368580288901</v>
      </c>
      <c r="J40" s="21">
        <f>VLOOKUP(B40,RMS!B:E,4,FALSE)</f>
        <v>33850.467876862604</v>
      </c>
      <c r="K40" s="22">
        <f t="shared" si="1"/>
        <v>3.197111000190489E-4</v>
      </c>
      <c r="L40" s="22">
        <f t="shared" si="2"/>
        <v>7.2313739656237885E-4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34773859.303999998</v>
      </c>
      <c r="E7" s="67">
        <v>34297362.230800003</v>
      </c>
      <c r="F7" s="68">
        <v>101.389311137088</v>
      </c>
      <c r="G7" s="67">
        <v>36833861.817100003</v>
      </c>
      <c r="H7" s="68">
        <v>-5.5926867601583901</v>
      </c>
      <c r="I7" s="67">
        <v>703014.62280000001</v>
      </c>
      <c r="J7" s="68">
        <v>2.0216755829547299</v>
      </c>
      <c r="K7" s="67">
        <v>839435.57220000005</v>
      </c>
      <c r="L7" s="68">
        <v>2.27897790453863</v>
      </c>
      <c r="M7" s="68">
        <v>-0.16251509218565399</v>
      </c>
      <c r="N7" s="67">
        <v>92174620.982299998</v>
      </c>
      <c r="O7" s="67">
        <v>6105146529.4354</v>
      </c>
      <c r="P7" s="67">
        <v>1199102</v>
      </c>
      <c r="Q7" s="67">
        <v>1433813</v>
      </c>
      <c r="R7" s="68">
        <v>-16.369707904726798</v>
      </c>
      <c r="S7" s="67">
        <v>28.999917691739299</v>
      </c>
      <c r="T7" s="67">
        <v>40.033645725279399</v>
      </c>
      <c r="U7" s="69">
        <v>-38.047446033555602</v>
      </c>
      <c r="V7" s="57"/>
      <c r="W7" s="57"/>
    </row>
    <row r="8" spans="1:23" ht="14.25" thickBot="1" x14ac:dyDescent="0.2">
      <c r="A8" s="54">
        <v>42279</v>
      </c>
      <c r="B8" s="44" t="s">
        <v>6</v>
      </c>
      <c r="C8" s="45"/>
      <c r="D8" s="70">
        <v>939330.99190000002</v>
      </c>
      <c r="E8" s="70">
        <v>1000242.7717</v>
      </c>
      <c r="F8" s="71">
        <v>93.910300426717896</v>
      </c>
      <c r="G8" s="70">
        <v>900387.46719999996</v>
      </c>
      <c r="H8" s="71">
        <v>4.3251962203678396</v>
      </c>
      <c r="I8" s="70">
        <v>175798.43590000001</v>
      </c>
      <c r="J8" s="71">
        <v>18.7152811326293</v>
      </c>
      <c r="K8" s="70">
        <v>200361.23910000001</v>
      </c>
      <c r="L8" s="71">
        <v>22.252779653084001</v>
      </c>
      <c r="M8" s="71">
        <v>-0.122592589815941</v>
      </c>
      <c r="N8" s="70">
        <v>2840638.6593999998</v>
      </c>
      <c r="O8" s="70">
        <v>218797983.4235</v>
      </c>
      <c r="P8" s="70">
        <v>32855</v>
      </c>
      <c r="Q8" s="70">
        <v>37126</v>
      </c>
      <c r="R8" s="71">
        <v>-11.5040672305123</v>
      </c>
      <c r="S8" s="70">
        <v>28.590199114290101</v>
      </c>
      <c r="T8" s="70">
        <v>51.212295089694599</v>
      </c>
      <c r="U8" s="72">
        <v>-79.125353009862096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145627.1018</v>
      </c>
      <c r="E9" s="70">
        <v>215214.2929</v>
      </c>
      <c r="F9" s="71">
        <v>67.666092171520503</v>
      </c>
      <c r="G9" s="70">
        <v>184219.63860000001</v>
      </c>
      <c r="H9" s="71">
        <v>-20.949197975464902</v>
      </c>
      <c r="I9" s="70">
        <v>31947.716700000001</v>
      </c>
      <c r="J9" s="71">
        <v>21.9380296010258</v>
      </c>
      <c r="K9" s="70">
        <v>36111.7906</v>
      </c>
      <c r="L9" s="71">
        <v>19.6025737942144</v>
      </c>
      <c r="M9" s="71">
        <v>-0.115310645936233</v>
      </c>
      <c r="N9" s="70">
        <v>520419.1654</v>
      </c>
      <c r="O9" s="70">
        <v>36037044.004100002</v>
      </c>
      <c r="P9" s="70">
        <v>8259</v>
      </c>
      <c r="Q9" s="70">
        <v>10491</v>
      </c>
      <c r="R9" s="71">
        <v>-21.275378896196699</v>
      </c>
      <c r="S9" s="70">
        <v>17.632534423053599</v>
      </c>
      <c r="T9" s="70">
        <v>35.725103765131998</v>
      </c>
      <c r="U9" s="72">
        <v>-102.60901188670501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250900.17800000001</v>
      </c>
      <c r="E10" s="70">
        <v>346451.68180000002</v>
      </c>
      <c r="F10" s="71">
        <v>72.419962488402604</v>
      </c>
      <c r="G10" s="70">
        <v>302558.15999999997</v>
      </c>
      <c r="H10" s="71">
        <v>-17.073736170262301</v>
      </c>
      <c r="I10" s="70">
        <v>68134.801099999997</v>
      </c>
      <c r="J10" s="71">
        <v>27.156139004413099</v>
      </c>
      <c r="K10" s="70">
        <v>69513.064499999993</v>
      </c>
      <c r="L10" s="71">
        <v>22.9751081577175</v>
      </c>
      <c r="M10" s="71">
        <v>-1.9827400934108001E-2</v>
      </c>
      <c r="N10" s="70">
        <v>559504.34950000001</v>
      </c>
      <c r="O10" s="70">
        <v>55577852.107799999</v>
      </c>
      <c r="P10" s="70">
        <v>116744</v>
      </c>
      <c r="Q10" s="70">
        <v>134030</v>
      </c>
      <c r="R10" s="71">
        <v>-12.8971125867343</v>
      </c>
      <c r="S10" s="70">
        <v>2.1491483759336698</v>
      </c>
      <c r="T10" s="70">
        <v>2.3025007199880601</v>
      </c>
      <c r="U10" s="72">
        <v>-7.1354935644112203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55380.3845</v>
      </c>
      <c r="E11" s="70">
        <v>79325.938899999994</v>
      </c>
      <c r="F11" s="71">
        <v>69.813714489801001</v>
      </c>
      <c r="G11" s="70">
        <v>65133.2932</v>
      </c>
      <c r="H11" s="71">
        <v>-14.973768745351901</v>
      </c>
      <c r="I11" s="70">
        <v>11740.7654</v>
      </c>
      <c r="J11" s="71">
        <v>21.2002237001442</v>
      </c>
      <c r="K11" s="70">
        <v>14831.1536</v>
      </c>
      <c r="L11" s="71">
        <v>22.770464798177901</v>
      </c>
      <c r="M11" s="71">
        <v>-0.20837139735374299</v>
      </c>
      <c r="N11" s="70">
        <v>115150.56660000001</v>
      </c>
      <c r="O11" s="70">
        <v>18010278.136999998</v>
      </c>
      <c r="P11" s="70">
        <v>3070</v>
      </c>
      <c r="Q11" s="70">
        <v>3423</v>
      </c>
      <c r="R11" s="71">
        <v>-10.312591294186401</v>
      </c>
      <c r="S11" s="70">
        <v>18.039213192182402</v>
      </c>
      <c r="T11" s="70">
        <v>17.461344463920501</v>
      </c>
      <c r="U11" s="72">
        <v>3.2034031756568102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360748.40840000001</v>
      </c>
      <c r="E12" s="70">
        <v>677231.6544</v>
      </c>
      <c r="F12" s="71">
        <v>53.268096087388102</v>
      </c>
      <c r="G12" s="70">
        <v>604157.80180000002</v>
      </c>
      <c r="H12" s="71">
        <v>-40.289042477776</v>
      </c>
      <c r="I12" s="70">
        <v>57253.426899999999</v>
      </c>
      <c r="J12" s="71">
        <v>15.8707358277565</v>
      </c>
      <c r="K12" s="70">
        <v>25021.0164</v>
      </c>
      <c r="L12" s="71">
        <v>4.1414703783437901</v>
      </c>
      <c r="M12" s="71">
        <v>1.2882134756124499</v>
      </c>
      <c r="N12" s="70">
        <v>1116440.6044000001</v>
      </c>
      <c r="O12" s="70">
        <v>65206945.295299999</v>
      </c>
      <c r="P12" s="70">
        <v>2906</v>
      </c>
      <c r="Q12" s="70">
        <v>3827</v>
      </c>
      <c r="R12" s="71">
        <v>-24.0658479226548</v>
      </c>
      <c r="S12" s="70">
        <v>124.139163248451</v>
      </c>
      <c r="T12" s="70">
        <v>197.46333838515801</v>
      </c>
      <c r="U12" s="72">
        <v>-59.066110337763398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449762.85029999999</v>
      </c>
      <c r="E13" s="70">
        <v>626811.6298</v>
      </c>
      <c r="F13" s="71">
        <v>71.754069152084497</v>
      </c>
      <c r="G13" s="70">
        <v>546456.07479999994</v>
      </c>
      <c r="H13" s="71">
        <v>-17.6946014435633</v>
      </c>
      <c r="I13" s="70">
        <v>27870.463</v>
      </c>
      <c r="J13" s="71">
        <v>6.1967018799818403</v>
      </c>
      <c r="K13" s="70">
        <v>112144.6866</v>
      </c>
      <c r="L13" s="71">
        <v>20.5221776775095</v>
      </c>
      <c r="M13" s="71">
        <v>-0.75147763264603895</v>
      </c>
      <c r="N13" s="70">
        <v>1109714.3529999999</v>
      </c>
      <c r="O13" s="70">
        <v>100165935.0158</v>
      </c>
      <c r="P13" s="70">
        <v>15224</v>
      </c>
      <c r="Q13" s="70">
        <v>18002</v>
      </c>
      <c r="R13" s="71">
        <v>-15.4316187090323</v>
      </c>
      <c r="S13" s="70">
        <v>29.543014339201299</v>
      </c>
      <c r="T13" s="70">
        <v>36.659899050105601</v>
      </c>
      <c r="U13" s="72">
        <v>-24.089907106942501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226583.54370000001</v>
      </c>
      <c r="E14" s="70">
        <v>287362.04930000001</v>
      </c>
      <c r="F14" s="71">
        <v>78.849501613712206</v>
      </c>
      <c r="G14" s="70">
        <v>283254.17930000002</v>
      </c>
      <c r="H14" s="71">
        <v>-20.006990096332899</v>
      </c>
      <c r="I14" s="70">
        <v>46530.072800000002</v>
      </c>
      <c r="J14" s="71">
        <v>20.5355040530245</v>
      </c>
      <c r="K14" s="70">
        <v>53300.448299999996</v>
      </c>
      <c r="L14" s="71">
        <v>18.817179831810499</v>
      </c>
      <c r="M14" s="71">
        <v>-0.127022862207334</v>
      </c>
      <c r="N14" s="70">
        <v>517115.62180000002</v>
      </c>
      <c r="O14" s="70">
        <v>51352370.420000002</v>
      </c>
      <c r="P14" s="70">
        <v>3165</v>
      </c>
      <c r="Q14" s="70">
        <v>4027</v>
      </c>
      <c r="R14" s="71">
        <v>-21.405512788676401</v>
      </c>
      <c r="S14" s="70">
        <v>71.590377156398105</v>
      </c>
      <c r="T14" s="70">
        <v>72.146033796871095</v>
      </c>
      <c r="U14" s="72">
        <v>-0.77616107435654702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151830.22949999999</v>
      </c>
      <c r="E15" s="70">
        <v>153799.97210000001</v>
      </c>
      <c r="F15" s="71">
        <v>98.719282862600707</v>
      </c>
      <c r="G15" s="70">
        <v>144739.13140000001</v>
      </c>
      <c r="H15" s="71">
        <v>4.8992266510174698</v>
      </c>
      <c r="I15" s="70">
        <v>-549.33939999999996</v>
      </c>
      <c r="J15" s="71">
        <v>-0.36181161143538898</v>
      </c>
      <c r="K15" s="70">
        <v>19680.409599999999</v>
      </c>
      <c r="L15" s="71">
        <v>13.597158839934799</v>
      </c>
      <c r="M15" s="71">
        <v>-1.0279130064447399</v>
      </c>
      <c r="N15" s="70">
        <v>545762.51210000005</v>
      </c>
      <c r="O15" s="70">
        <v>39800782.904899999</v>
      </c>
      <c r="P15" s="70">
        <v>3278</v>
      </c>
      <c r="Q15" s="70">
        <v>3879</v>
      </c>
      <c r="R15" s="71">
        <v>-15.493683939159601</v>
      </c>
      <c r="S15" s="70">
        <v>46.317946766320901</v>
      </c>
      <c r="T15" s="70">
        <v>101.555112812581</v>
      </c>
      <c r="U15" s="72">
        <v>-119.25650833560699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1474329.7984</v>
      </c>
      <c r="E16" s="70">
        <v>1972622.2467</v>
      </c>
      <c r="F16" s="71">
        <v>74.739590961543996</v>
      </c>
      <c r="G16" s="70">
        <v>1728499.2459</v>
      </c>
      <c r="H16" s="71">
        <v>-14.704631668361399</v>
      </c>
      <c r="I16" s="70">
        <v>47305.289299999997</v>
      </c>
      <c r="J16" s="71">
        <v>3.2085961601900399</v>
      </c>
      <c r="K16" s="70">
        <v>72285.425499999998</v>
      </c>
      <c r="L16" s="71">
        <v>4.18197610854972</v>
      </c>
      <c r="M16" s="71">
        <v>-0.34557638731752399</v>
      </c>
      <c r="N16" s="70">
        <v>3261703.4799000002</v>
      </c>
      <c r="O16" s="70">
        <v>306743104.0819</v>
      </c>
      <c r="P16" s="70">
        <v>74155</v>
      </c>
      <c r="Q16" s="70">
        <v>81942</v>
      </c>
      <c r="R16" s="71">
        <v>-9.5030631422225493</v>
      </c>
      <c r="S16" s="70">
        <v>19.881731486750699</v>
      </c>
      <c r="T16" s="70">
        <v>21.812668491127901</v>
      </c>
      <c r="U16" s="72">
        <v>-9.7121169032180905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1483442.0053999999</v>
      </c>
      <c r="E17" s="70">
        <v>1098856.2494000001</v>
      </c>
      <c r="F17" s="71">
        <v>134.99873220086701</v>
      </c>
      <c r="G17" s="70">
        <v>869484.93660000002</v>
      </c>
      <c r="H17" s="71">
        <v>70.611581978727997</v>
      </c>
      <c r="I17" s="70">
        <v>-12442.5183</v>
      </c>
      <c r="J17" s="71">
        <v>-0.838760009134632</v>
      </c>
      <c r="K17" s="70">
        <v>99213.733200000002</v>
      </c>
      <c r="L17" s="71">
        <v>11.410632780823301</v>
      </c>
      <c r="M17" s="71">
        <v>-1.1254112500223901</v>
      </c>
      <c r="N17" s="70">
        <v>5577187.6759000001</v>
      </c>
      <c r="O17" s="70">
        <v>305583974.72839999</v>
      </c>
      <c r="P17" s="70">
        <v>17683</v>
      </c>
      <c r="Q17" s="70">
        <v>22972</v>
      </c>
      <c r="R17" s="71">
        <v>-23.0236810029601</v>
      </c>
      <c r="S17" s="70">
        <v>83.890855929423694</v>
      </c>
      <c r="T17" s="70">
        <v>178.20588849468899</v>
      </c>
      <c r="U17" s="72">
        <v>-112.425879460106</v>
      </c>
    </row>
    <row r="18" spans="1:21" ht="12" thickBot="1" x14ac:dyDescent="0.2">
      <c r="A18" s="55"/>
      <c r="B18" s="44" t="s">
        <v>16</v>
      </c>
      <c r="C18" s="45"/>
      <c r="D18" s="70">
        <v>2544062.1738999998</v>
      </c>
      <c r="E18" s="70">
        <v>3286786.2889</v>
      </c>
      <c r="F18" s="71">
        <v>77.402725650027904</v>
      </c>
      <c r="G18" s="70">
        <v>2909876.3805999998</v>
      </c>
      <c r="H18" s="71">
        <v>-12.5714689853791</v>
      </c>
      <c r="I18" s="70">
        <v>370504.16600000003</v>
      </c>
      <c r="J18" s="71">
        <v>14.563487079878399</v>
      </c>
      <c r="K18" s="70">
        <v>372484.39889999997</v>
      </c>
      <c r="L18" s="71">
        <v>12.800694949906999</v>
      </c>
      <c r="M18" s="71">
        <v>-5.3162841339070002E-3</v>
      </c>
      <c r="N18" s="70">
        <v>5495933.5384</v>
      </c>
      <c r="O18" s="70">
        <v>639027828.79100001</v>
      </c>
      <c r="P18" s="70">
        <v>110913</v>
      </c>
      <c r="Q18" s="70">
        <v>134666</v>
      </c>
      <c r="R18" s="71">
        <v>-17.638453655711199</v>
      </c>
      <c r="S18" s="70">
        <v>22.937457051022001</v>
      </c>
      <c r="T18" s="70">
        <v>21.919945379680101</v>
      </c>
      <c r="U18" s="72">
        <v>4.4360264918579402</v>
      </c>
    </row>
    <row r="19" spans="1:21" ht="12" thickBot="1" x14ac:dyDescent="0.2">
      <c r="A19" s="55"/>
      <c r="B19" s="44" t="s">
        <v>17</v>
      </c>
      <c r="C19" s="45"/>
      <c r="D19" s="70">
        <v>1358148.4147999999</v>
      </c>
      <c r="E19" s="70">
        <v>1236211.7879000001</v>
      </c>
      <c r="F19" s="71">
        <v>109.86373274333</v>
      </c>
      <c r="G19" s="70">
        <v>1141184.196</v>
      </c>
      <c r="H19" s="71">
        <v>19.012199744834199</v>
      </c>
      <c r="I19" s="70">
        <v>-34699.420299999998</v>
      </c>
      <c r="J19" s="71">
        <v>-2.5549063653039599</v>
      </c>
      <c r="K19" s="70">
        <v>53853.465499999998</v>
      </c>
      <c r="L19" s="71">
        <v>4.7190861640709203</v>
      </c>
      <c r="M19" s="71">
        <v>-1.64433031333889</v>
      </c>
      <c r="N19" s="70">
        <v>3441585.2261999999</v>
      </c>
      <c r="O19" s="70">
        <v>197712907.21450001</v>
      </c>
      <c r="P19" s="70">
        <v>19260</v>
      </c>
      <c r="Q19" s="70">
        <v>24293</v>
      </c>
      <c r="R19" s="71">
        <v>-20.717902276375899</v>
      </c>
      <c r="S19" s="70">
        <v>70.516532440290803</v>
      </c>
      <c r="T19" s="70">
        <v>85.762845733338807</v>
      </c>
      <c r="U19" s="72">
        <v>-21.620906141347401</v>
      </c>
    </row>
    <row r="20" spans="1:21" ht="12" thickBot="1" x14ac:dyDescent="0.2">
      <c r="A20" s="55"/>
      <c r="B20" s="44" t="s">
        <v>18</v>
      </c>
      <c r="C20" s="45"/>
      <c r="D20" s="70">
        <v>2015365.2668999999</v>
      </c>
      <c r="E20" s="70">
        <v>2147943.5296</v>
      </c>
      <c r="F20" s="71">
        <v>93.827665351859196</v>
      </c>
      <c r="G20" s="70">
        <v>1885633.0560999999</v>
      </c>
      <c r="H20" s="71">
        <v>6.8800348180319402</v>
      </c>
      <c r="I20" s="70">
        <v>82801.355899999995</v>
      </c>
      <c r="J20" s="71">
        <v>4.1085036672961799</v>
      </c>
      <c r="K20" s="70">
        <v>59865.798499999997</v>
      </c>
      <c r="L20" s="71">
        <v>3.1748381959223102</v>
      </c>
      <c r="M20" s="71">
        <v>0.38311620281820802</v>
      </c>
      <c r="N20" s="70">
        <v>5030571.7865000004</v>
      </c>
      <c r="O20" s="70">
        <v>328870538.27539998</v>
      </c>
      <c r="P20" s="70">
        <v>54332</v>
      </c>
      <c r="Q20" s="70">
        <v>67555</v>
      </c>
      <c r="R20" s="71">
        <v>-19.5736807046111</v>
      </c>
      <c r="S20" s="70">
        <v>37.093522544724998</v>
      </c>
      <c r="T20" s="70">
        <v>44.633358294722797</v>
      </c>
      <c r="U20" s="72">
        <v>-20.326556316960001</v>
      </c>
    </row>
    <row r="21" spans="1:21" ht="12" thickBot="1" x14ac:dyDescent="0.2">
      <c r="A21" s="55"/>
      <c r="B21" s="44" t="s">
        <v>19</v>
      </c>
      <c r="C21" s="45"/>
      <c r="D21" s="70">
        <v>703246.6372</v>
      </c>
      <c r="E21" s="70">
        <v>575068.77339999995</v>
      </c>
      <c r="F21" s="71">
        <v>122.289136487479</v>
      </c>
      <c r="G21" s="70">
        <v>521590.87900000002</v>
      </c>
      <c r="H21" s="71">
        <v>34.827249768683203</v>
      </c>
      <c r="I21" s="70">
        <v>46563.625</v>
      </c>
      <c r="J21" s="71">
        <v>6.6212367805119703</v>
      </c>
      <c r="K21" s="70">
        <v>25850.707699999999</v>
      </c>
      <c r="L21" s="71">
        <v>4.9561272523709201</v>
      </c>
      <c r="M21" s="71">
        <v>0.80125146051610796</v>
      </c>
      <c r="N21" s="70">
        <v>1279989.6447000001</v>
      </c>
      <c r="O21" s="70">
        <v>120250197.23909999</v>
      </c>
      <c r="P21" s="70">
        <v>39699</v>
      </c>
      <c r="Q21" s="70">
        <v>48242</v>
      </c>
      <c r="R21" s="71">
        <v>-17.708635628705299</v>
      </c>
      <c r="S21" s="70">
        <v>17.714467296405498</v>
      </c>
      <c r="T21" s="70">
        <v>11.955205163550399</v>
      </c>
      <c r="U21" s="72">
        <v>32.5116303893805</v>
      </c>
    </row>
    <row r="22" spans="1:21" ht="12" thickBot="1" x14ac:dyDescent="0.2">
      <c r="A22" s="55"/>
      <c r="B22" s="44" t="s">
        <v>20</v>
      </c>
      <c r="C22" s="45"/>
      <c r="D22" s="70">
        <v>1703594.3829000001</v>
      </c>
      <c r="E22" s="70">
        <v>1893574.5445000001</v>
      </c>
      <c r="F22" s="71">
        <v>89.967114727444496</v>
      </c>
      <c r="G22" s="70">
        <v>1750241.2531999999</v>
      </c>
      <c r="H22" s="71">
        <v>-2.6651680283912098</v>
      </c>
      <c r="I22" s="70">
        <v>191542.77470000001</v>
      </c>
      <c r="J22" s="71">
        <v>11.243449533681799</v>
      </c>
      <c r="K22" s="70">
        <v>148778.53349999999</v>
      </c>
      <c r="L22" s="71">
        <v>8.5004586212320898</v>
      </c>
      <c r="M22" s="71">
        <v>0.287435560722206</v>
      </c>
      <c r="N22" s="70">
        <v>3628522.2429999998</v>
      </c>
      <c r="O22" s="70">
        <v>402286803.24849999</v>
      </c>
      <c r="P22" s="70">
        <v>95737</v>
      </c>
      <c r="Q22" s="70">
        <v>111151</v>
      </c>
      <c r="R22" s="71">
        <v>-13.8676215238729</v>
      </c>
      <c r="S22" s="70">
        <v>17.794524404357801</v>
      </c>
      <c r="T22" s="70">
        <v>17.318133530962399</v>
      </c>
      <c r="U22" s="72">
        <v>2.6771767683699501</v>
      </c>
    </row>
    <row r="23" spans="1:21" ht="12" thickBot="1" x14ac:dyDescent="0.2">
      <c r="A23" s="55"/>
      <c r="B23" s="44" t="s">
        <v>21</v>
      </c>
      <c r="C23" s="45"/>
      <c r="D23" s="70">
        <v>5201550.5983999996</v>
      </c>
      <c r="E23" s="70">
        <v>4680232.0562000005</v>
      </c>
      <c r="F23" s="71">
        <v>111.138732779487</v>
      </c>
      <c r="G23" s="70">
        <v>4047521.6198999998</v>
      </c>
      <c r="H23" s="71">
        <v>28.511990469083901</v>
      </c>
      <c r="I23" s="70">
        <v>-126241.4117</v>
      </c>
      <c r="J23" s="71">
        <v>-2.42699574505402</v>
      </c>
      <c r="K23" s="70">
        <v>182210.51180000001</v>
      </c>
      <c r="L23" s="71">
        <v>4.5017798275405303</v>
      </c>
      <c r="M23" s="71">
        <v>-1.6928327594983501</v>
      </c>
      <c r="N23" s="70">
        <v>15101039.085899999</v>
      </c>
      <c r="O23" s="70">
        <v>880891140.36790001</v>
      </c>
      <c r="P23" s="70">
        <v>112144</v>
      </c>
      <c r="Q23" s="70">
        <v>135282</v>
      </c>
      <c r="R23" s="71">
        <v>-17.103531881551099</v>
      </c>
      <c r="S23" s="70">
        <v>46.382781052931897</v>
      </c>
      <c r="T23" s="70">
        <v>73.176686384737096</v>
      </c>
      <c r="U23" s="72">
        <v>-57.766922818250102</v>
      </c>
    </row>
    <row r="24" spans="1:21" ht="12" thickBot="1" x14ac:dyDescent="0.2">
      <c r="A24" s="55"/>
      <c r="B24" s="44" t="s">
        <v>22</v>
      </c>
      <c r="C24" s="45"/>
      <c r="D24" s="70">
        <v>406204.34519999998</v>
      </c>
      <c r="E24" s="70">
        <v>529132.13959999999</v>
      </c>
      <c r="F24" s="71">
        <v>76.768034825303204</v>
      </c>
      <c r="G24" s="70">
        <v>458036.17129999999</v>
      </c>
      <c r="H24" s="71">
        <v>-11.316098890812601</v>
      </c>
      <c r="I24" s="70">
        <v>58225.325900000003</v>
      </c>
      <c r="J24" s="71">
        <v>14.333998783625001</v>
      </c>
      <c r="K24" s="70">
        <v>79382.7022</v>
      </c>
      <c r="L24" s="71">
        <v>17.331098977335301</v>
      </c>
      <c r="M24" s="71">
        <v>-0.26652376038668002</v>
      </c>
      <c r="N24" s="70">
        <v>913673.33380000002</v>
      </c>
      <c r="O24" s="70">
        <v>81861925.468500003</v>
      </c>
      <c r="P24" s="70">
        <v>31899</v>
      </c>
      <c r="Q24" s="70">
        <v>40216</v>
      </c>
      <c r="R24" s="71">
        <v>-20.6808235528148</v>
      </c>
      <c r="S24" s="70">
        <v>12.7340777203047</v>
      </c>
      <c r="T24" s="70">
        <v>12.6185843594589</v>
      </c>
      <c r="U24" s="72">
        <v>0.90696290208462904</v>
      </c>
    </row>
    <row r="25" spans="1:21" ht="12" thickBot="1" x14ac:dyDescent="0.2">
      <c r="A25" s="55"/>
      <c r="B25" s="44" t="s">
        <v>23</v>
      </c>
      <c r="C25" s="45"/>
      <c r="D25" s="70">
        <v>507270.39640000003</v>
      </c>
      <c r="E25" s="70">
        <v>632868.34900000005</v>
      </c>
      <c r="F25" s="71">
        <v>80.154173802741397</v>
      </c>
      <c r="G25" s="70">
        <v>554835.89560000005</v>
      </c>
      <c r="H25" s="71">
        <v>-8.5728950807270206</v>
      </c>
      <c r="I25" s="70">
        <v>28317.244500000001</v>
      </c>
      <c r="J25" s="71">
        <v>5.5822781500679</v>
      </c>
      <c r="K25" s="70">
        <v>15801.6672</v>
      </c>
      <c r="L25" s="71">
        <v>2.8479893469963899</v>
      </c>
      <c r="M25" s="71">
        <v>0.79204157014520604</v>
      </c>
      <c r="N25" s="70">
        <v>1080403.4406000001</v>
      </c>
      <c r="O25" s="70">
        <v>89572625.541800007</v>
      </c>
      <c r="P25" s="70">
        <v>23963</v>
      </c>
      <c r="Q25" s="70">
        <v>30509</v>
      </c>
      <c r="R25" s="71">
        <v>-21.455963813956501</v>
      </c>
      <c r="S25" s="70">
        <v>21.1689019071068</v>
      </c>
      <c r="T25" s="70">
        <v>18.7857040283195</v>
      </c>
      <c r="U25" s="72">
        <v>11.258013709190999</v>
      </c>
    </row>
    <row r="26" spans="1:21" ht="12" thickBot="1" x14ac:dyDescent="0.2">
      <c r="A26" s="55"/>
      <c r="B26" s="44" t="s">
        <v>24</v>
      </c>
      <c r="C26" s="45"/>
      <c r="D26" s="70">
        <v>621041.49829999998</v>
      </c>
      <c r="E26" s="70">
        <v>865420.80940000003</v>
      </c>
      <c r="F26" s="71">
        <v>71.761793979806299</v>
      </c>
      <c r="G26" s="70">
        <v>763367.59739999997</v>
      </c>
      <c r="H26" s="71">
        <v>-18.644503589719701</v>
      </c>
      <c r="I26" s="70">
        <v>110174.4853</v>
      </c>
      <c r="J26" s="71">
        <v>17.740277517941198</v>
      </c>
      <c r="K26" s="70">
        <v>129026.45209999999</v>
      </c>
      <c r="L26" s="71">
        <v>16.902269960037501</v>
      </c>
      <c r="M26" s="71">
        <v>-0.146109317067705</v>
      </c>
      <c r="N26" s="70">
        <v>1348642.2760999999</v>
      </c>
      <c r="O26" s="70">
        <v>184426544.70809999</v>
      </c>
      <c r="P26" s="70">
        <v>44531</v>
      </c>
      <c r="Q26" s="70">
        <v>53593</v>
      </c>
      <c r="R26" s="71">
        <v>-16.9089246729983</v>
      </c>
      <c r="S26" s="70">
        <v>13.9462733444118</v>
      </c>
      <c r="T26" s="70">
        <v>13.5764144160618</v>
      </c>
      <c r="U26" s="72">
        <v>2.6520269552737501</v>
      </c>
    </row>
    <row r="27" spans="1:21" ht="12" thickBot="1" x14ac:dyDescent="0.2">
      <c r="A27" s="55"/>
      <c r="B27" s="44" t="s">
        <v>25</v>
      </c>
      <c r="C27" s="45"/>
      <c r="D27" s="70">
        <v>273049.58809999999</v>
      </c>
      <c r="E27" s="70">
        <v>397554.94500000001</v>
      </c>
      <c r="F27" s="71">
        <v>68.682226578768905</v>
      </c>
      <c r="G27" s="70">
        <v>353517.92629999999</v>
      </c>
      <c r="H27" s="71">
        <v>-22.762166276035899</v>
      </c>
      <c r="I27" s="70">
        <v>61529.346100000002</v>
      </c>
      <c r="J27" s="71">
        <v>22.534128884115301</v>
      </c>
      <c r="K27" s="70">
        <v>107272.9996</v>
      </c>
      <c r="L27" s="71">
        <v>30.344429976364701</v>
      </c>
      <c r="M27" s="71">
        <v>-0.426422806023595</v>
      </c>
      <c r="N27" s="70">
        <v>601800.71869999997</v>
      </c>
      <c r="O27" s="70">
        <v>74976182.613700002</v>
      </c>
      <c r="P27" s="70">
        <v>34274</v>
      </c>
      <c r="Q27" s="70">
        <v>41028</v>
      </c>
      <c r="R27" s="71">
        <v>-16.4619284391147</v>
      </c>
      <c r="S27" s="70">
        <v>7.9666682645737303</v>
      </c>
      <c r="T27" s="70">
        <v>8.0128480696109996</v>
      </c>
      <c r="U27" s="72">
        <v>-0.57966270847025603</v>
      </c>
    </row>
    <row r="28" spans="1:21" ht="12" thickBot="1" x14ac:dyDescent="0.2">
      <c r="A28" s="55"/>
      <c r="B28" s="44" t="s">
        <v>26</v>
      </c>
      <c r="C28" s="45"/>
      <c r="D28" s="70">
        <v>1284006.6880999999</v>
      </c>
      <c r="E28" s="70">
        <v>2025719.0448</v>
      </c>
      <c r="F28" s="71">
        <v>63.385230612114398</v>
      </c>
      <c r="G28" s="70">
        <v>1753272.5636</v>
      </c>
      <c r="H28" s="71">
        <v>-26.7651410991372</v>
      </c>
      <c r="I28" s="70">
        <v>69961.902799999996</v>
      </c>
      <c r="J28" s="71">
        <v>5.4487179427021202</v>
      </c>
      <c r="K28" s="70">
        <v>-10725.598099999999</v>
      </c>
      <c r="L28" s="71">
        <v>-0.61174733025976802</v>
      </c>
      <c r="M28" s="71">
        <v>-7.5228905789412304</v>
      </c>
      <c r="N28" s="70">
        <v>2922368.9430999998</v>
      </c>
      <c r="O28" s="70">
        <v>264260863.52779999</v>
      </c>
      <c r="P28" s="70">
        <v>49664</v>
      </c>
      <c r="Q28" s="70">
        <v>58929</v>
      </c>
      <c r="R28" s="71">
        <v>-15.722309898352201</v>
      </c>
      <c r="S28" s="70">
        <v>25.853871780364098</v>
      </c>
      <c r="T28" s="70">
        <v>27.802308795329999</v>
      </c>
      <c r="U28" s="72">
        <v>-7.5363451614460297</v>
      </c>
    </row>
    <row r="29" spans="1:21" ht="12" thickBot="1" x14ac:dyDescent="0.2">
      <c r="A29" s="55"/>
      <c r="B29" s="44" t="s">
        <v>27</v>
      </c>
      <c r="C29" s="45"/>
      <c r="D29" s="70">
        <v>787987.60019999999</v>
      </c>
      <c r="E29" s="70">
        <v>1037856.4299</v>
      </c>
      <c r="F29" s="71">
        <v>75.924528431733506</v>
      </c>
      <c r="G29" s="70">
        <v>944588.46669999999</v>
      </c>
      <c r="H29" s="71">
        <v>-16.578740056725302</v>
      </c>
      <c r="I29" s="70">
        <v>113056.77710000001</v>
      </c>
      <c r="J29" s="71">
        <v>14.347532508291399</v>
      </c>
      <c r="K29" s="70">
        <v>108819.46520000001</v>
      </c>
      <c r="L29" s="71">
        <v>11.5203042421394</v>
      </c>
      <c r="M29" s="71">
        <v>3.8938914946991997E-2</v>
      </c>
      <c r="N29" s="70">
        <v>2160070.7588999998</v>
      </c>
      <c r="O29" s="70">
        <v>193054060.19710001</v>
      </c>
      <c r="P29" s="70">
        <v>110197</v>
      </c>
      <c r="Q29" s="70">
        <v>124197</v>
      </c>
      <c r="R29" s="71">
        <v>-11.272413987455399</v>
      </c>
      <c r="S29" s="70">
        <v>7.1507173534669697</v>
      </c>
      <c r="T29" s="70">
        <v>11.047635278629899</v>
      </c>
      <c r="U29" s="72">
        <v>-54.496880977592497</v>
      </c>
    </row>
    <row r="30" spans="1:21" ht="12" thickBot="1" x14ac:dyDescent="0.2">
      <c r="A30" s="55"/>
      <c r="B30" s="44" t="s">
        <v>28</v>
      </c>
      <c r="C30" s="45"/>
      <c r="D30" s="70">
        <v>1550709.1314000001</v>
      </c>
      <c r="E30" s="70">
        <v>2170018.4726</v>
      </c>
      <c r="F30" s="71">
        <v>71.460641970573803</v>
      </c>
      <c r="G30" s="70">
        <v>1918001.6802000001</v>
      </c>
      <c r="H30" s="71">
        <v>-19.1497511494203</v>
      </c>
      <c r="I30" s="70">
        <v>148276.40479999999</v>
      </c>
      <c r="J30" s="71">
        <v>9.5618450809104392</v>
      </c>
      <c r="K30" s="70">
        <v>168860.03210000001</v>
      </c>
      <c r="L30" s="71">
        <v>8.8039564221024094</v>
      </c>
      <c r="M30" s="71">
        <v>-0.121897568323393</v>
      </c>
      <c r="N30" s="70">
        <v>3294079.0137999998</v>
      </c>
      <c r="O30" s="70">
        <v>352989459.48540002</v>
      </c>
      <c r="P30" s="70">
        <v>93999</v>
      </c>
      <c r="Q30" s="70">
        <v>107018</v>
      </c>
      <c r="R30" s="71">
        <v>-12.1652432301108</v>
      </c>
      <c r="S30" s="70">
        <v>16.497081154054801</v>
      </c>
      <c r="T30" s="70">
        <v>16.2904360238465</v>
      </c>
      <c r="U30" s="72">
        <v>1.25261631605409</v>
      </c>
    </row>
    <row r="31" spans="1:21" ht="12" thickBot="1" x14ac:dyDescent="0.2">
      <c r="A31" s="55"/>
      <c r="B31" s="44" t="s">
        <v>29</v>
      </c>
      <c r="C31" s="45"/>
      <c r="D31" s="70">
        <v>2810287.6091999998</v>
      </c>
      <c r="E31" s="70">
        <v>2770911.3292999999</v>
      </c>
      <c r="F31" s="71">
        <v>101.42105882218701</v>
      </c>
      <c r="G31" s="70">
        <v>2604851.8429999999</v>
      </c>
      <c r="H31" s="71">
        <v>7.8866583814379396</v>
      </c>
      <c r="I31" s="70">
        <v>-129546.8026</v>
      </c>
      <c r="J31" s="71">
        <v>-4.6097346825251799</v>
      </c>
      <c r="K31" s="70">
        <v>-261410.87899999999</v>
      </c>
      <c r="L31" s="71">
        <v>-10.035537326335399</v>
      </c>
      <c r="M31" s="71">
        <v>-0.50443224438260703</v>
      </c>
      <c r="N31" s="70">
        <v>7736408.4408</v>
      </c>
      <c r="O31" s="70">
        <v>336808505.29680002</v>
      </c>
      <c r="P31" s="70">
        <v>53931</v>
      </c>
      <c r="Q31" s="70">
        <v>76859</v>
      </c>
      <c r="R31" s="71">
        <v>-29.831249430775799</v>
      </c>
      <c r="S31" s="70">
        <v>52.108946787561898</v>
      </c>
      <c r="T31" s="70">
        <v>64.092960246685493</v>
      </c>
      <c r="U31" s="72">
        <v>-22.997995925690301</v>
      </c>
    </row>
    <row r="32" spans="1:21" ht="12" thickBot="1" x14ac:dyDescent="0.2">
      <c r="A32" s="55"/>
      <c r="B32" s="44" t="s">
        <v>30</v>
      </c>
      <c r="C32" s="45"/>
      <c r="D32" s="70">
        <v>116848.2853</v>
      </c>
      <c r="E32" s="70">
        <v>201760.8468</v>
      </c>
      <c r="F32" s="71">
        <v>57.914252023252303</v>
      </c>
      <c r="G32" s="70">
        <v>168507.4068</v>
      </c>
      <c r="H32" s="71">
        <v>-30.656884751252399</v>
      </c>
      <c r="I32" s="70">
        <v>26841.0065</v>
      </c>
      <c r="J32" s="71">
        <v>22.970817612845199</v>
      </c>
      <c r="K32" s="70">
        <v>39928.5965</v>
      </c>
      <c r="L32" s="71">
        <v>23.695454851661701</v>
      </c>
      <c r="M32" s="71">
        <v>-0.32777485679968699</v>
      </c>
      <c r="N32" s="70">
        <v>255897.79519999999</v>
      </c>
      <c r="O32" s="70">
        <v>35575018.623499997</v>
      </c>
      <c r="P32" s="70">
        <v>22806</v>
      </c>
      <c r="Q32" s="70">
        <v>25867</v>
      </c>
      <c r="R32" s="71">
        <v>-11.8336103916187</v>
      </c>
      <c r="S32" s="70">
        <v>5.1235764842585301</v>
      </c>
      <c r="T32" s="70">
        <v>5.3755561101016696</v>
      </c>
      <c r="U32" s="72">
        <v>-4.9180416573719103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0">
        <v>11.8584</v>
      </c>
      <c r="H33" s="73"/>
      <c r="I33" s="73"/>
      <c r="J33" s="73"/>
      <c r="K33" s="70">
        <v>-24.595400000000001</v>
      </c>
      <c r="L33" s="71">
        <v>-207.409093975578</v>
      </c>
      <c r="M33" s="73"/>
      <c r="N33" s="73"/>
      <c r="O33" s="70">
        <v>221.31389999999999</v>
      </c>
      <c r="P33" s="73"/>
      <c r="Q33" s="73"/>
      <c r="R33" s="73"/>
      <c r="S33" s="73"/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287112.1569</v>
      </c>
      <c r="E35" s="70">
        <v>460104.83480000001</v>
      </c>
      <c r="F35" s="71">
        <v>62.401464880238201</v>
      </c>
      <c r="G35" s="70">
        <v>383610.40860000002</v>
      </c>
      <c r="H35" s="71">
        <v>-25.1552746058622</v>
      </c>
      <c r="I35" s="70">
        <v>21507.798500000001</v>
      </c>
      <c r="J35" s="71">
        <v>7.4910790027923104</v>
      </c>
      <c r="K35" s="70">
        <v>12531.6448</v>
      </c>
      <c r="L35" s="71">
        <v>3.2667634973030801</v>
      </c>
      <c r="M35" s="71">
        <v>0.71627897560581999</v>
      </c>
      <c r="N35" s="70">
        <v>668589.80859999999</v>
      </c>
      <c r="O35" s="70">
        <v>52696470.817699999</v>
      </c>
      <c r="P35" s="70">
        <v>18393</v>
      </c>
      <c r="Q35" s="70">
        <v>25226</v>
      </c>
      <c r="R35" s="71">
        <v>-27.0871323237929</v>
      </c>
      <c r="S35" s="70">
        <v>15.609860104387501</v>
      </c>
      <c r="T35" s="70">
        <v>15.1223995758345</v>
      </c>
      <c r="U35" s="72">
        <v>3.1227732042010401</v>
      </c>
    </row>
    <row r="36" spans="1:21" ht="12" customHeight="1" thickBot="1" x14ac:dyDescent="0.2">
      <c r="A36" s="55"/>
      <c r="B36" s="44" t="s">
        <v>70</v>
      </c>
      <c r="C36" s="45"/>
      <c r="D36" s="70">
        <v>188940.26</v>
      </c>
      <c r="E36" s="73"/>
      <c r="F36" s="73"/>
      <c r="G36" s="70">
        <v>16796.59</v>
      </c>
      <c r="H36" s="71">
        <v>1024.8727271428299</v>
      </c>
      <c r="I36" s="70">
        <v>6477.35</v>
      </c>
      <c r="J36" s="71">
        <v>3.4282529303177598</v>
      </c>
      <c r="K36" s="70">
        <v>851.22</v>
      </c>
      <c r="L36" s="71">
        <v>5.0678143599385397</v>
      </c>
      <c r="M36" s="71">
        <v>6.6094899086017698</v>
      </c>
      <c r="N36" s="70">
        <v>956137</v>
      </c>
      <c r="O36" s="70">
        <v>22832828.559999999</v>
      </c>
      <c r="P36" s="70">
        <v>111</v>
      </c>
      <c r="Q36" s="70">
        <v>215</v>
      </c>
      <c r="R36" s="71">
        <v>-48.3720930232558</v>
      </c>
      <c r="S36" s="70">
        <v>1702.1645045045</v>
      </c>
      <c r="T36" s="70">
        <v>3568.35693023256</v>
      </c>
      <c r="U36" s="72">
        <v>-109.63643177786101</v>
      </c>
    </row>
    <row r="37" spans="1:21" ht="12" thickBot="1" x14ac:dyDescent="0.2">
      <c r="A37" s="55"/>
      <c r="B37" s="44" t="s">
        <v>36</v>
      </c>
      <c r="C37" s="45"/>
      <c r="D37" s="70">
        <v>2052024.02</v>
      </c>
      <c r="E37" s="70">
        <v>749172.95319999999</v>
      </c>
      <c r="F37" s="71">
        <v>273.90524594288001</v>
      </c>
      <c r="G37" s="70">
        <v>2645052.48</v>
      </c>
      <c r="H37" s="71">
        <v>-22.420290882092502</v>
      </c>
      <c r="I37" s="70">
        <v>-358234.25</v>
      </c>
      <c r="J37" s="71">
        <v>-17.4576051015231</v>
      </c>
      <c r="K37" s="70">
        <v>-397635.12</v>
      </c>
      <c r="L37" s="71">
        <v>-15.0331656179465</v>
      </c>
      <c r="M37" s="71">
        <v>-9.9088003091879998E-2</v>
      </c>
      <c r="N37" s="70">
        <v>6143395.25</v>
      </c>
      <c r="O37" s="70">
        <v>137647392.00999999</v>
      </c>
      <c r="P37" s="70">
        <v>653</v>
      </c>
      <c r="Q37" s="70">
        <v>1313</v>
      </c>
      <c r="R37" s="71">
        <v>-50.266565118050302</v>
      </c>
      <c r="S37" s="70">
        <v>3142.45638591118</v>
      </c>
      <c r="T37" s="70">
        <v>3116.0481568926102</v>
      </c>
      <c r="U37" s="72">
        <v>0.84036899086219996</v>
      </c>
    </row>
    <row r="38" spans="1:21" ht="12" thickBot="1" x14ac:dyDescent="0.2">
      <c r="A38" s="55"/>
      <c r="B38" s="44" t="s">
        <v>37</v>
      </c>
      <c r="C38" s="45"/>
      <c r="D38" s="70">
        <v>988418.84</v>
      </c>
      <c r="E38" s="70">
        <v>434673.35950000002</v>
      </c>
      <c r="F38" s="71">
        <v>227.39347107376599</v>
      </c>
      <c r="G38" s="70">
        <v>1728874.96</v>
      </c>
      <c r="H38" s="71">
        <v>-42.828783869945099</v>
      </c>
      <c r="I38" s="70">
        <v>-85064.6</v>
      </c>
      <c r="J38" s="71">
        <v>-8.6061289564249908</v>
      </c>
      <c r="K38" s="70">
        <v>-255651.29</v>
      </c>
      <c r="L38" s="71">
        <v>-14.7871474753732</v>
      </c>
      <c r="M38" s="71">
        <v>-0.66726316929595797</v>
      </c>
      <c r="N38" s="70">
        <v>3351223.05</v>
      </c>
      <c r="O38" s="70">
        <v>128681214.55</v>
      </c>
      <c r="P38" s="70">
        <v>310</v>
      </c>
      <c r="Q38" s="70">
        <v>725</v>
      </c>
      <c r="R38" s="71">
        <v>-57.241379310344797</v>
      </c>
      <c r="S38" s="70">
        <v>3188.4478709677401</v>
      </c>
      <c r="T38" s="70">
        <v>3259.04028965517</v>
      </c>
      <c r="U38" s="72">
        <v>-2.2140057339562098</v>
      </c>
    </row>
    <row r="39" spans="1:21" ht="12" thickBot="1" x14ac:dyDescent="0.2">
      <c r="A39" s="55"/>
      <c r="B39" s="44" t="s">
        <v>38</v>
      </c>
      <c r="C39" s="45"/>
      <c r="D39" s="70">
        <v>1149943.8500000001</v>
      </c>
      <c r="E39" s="70">
        <v>443782.63579999999</v>
      </c>
      <c r="F39" s="71">
        <v>259.12321871877998</v>
      </c>
      <c r="G39" s="70">
        <v>1517507.47</v>
      </c>
      <c r="H39" s="71">
        <v>-24.221536121993498</v>
      </c>
      <c r="I39" s="70">
        <v>-262668.25</v>
      </c>
      <c r="J39" s="71">
        <v>-22.841832668612501</v>
      </c>
      <c r="K39" s="70">
        <v>-337003.39</v>
      </c>
      <c r="L39" s="71">
        <v>-22.2076923285261</v>
      </c>
      <c r="M39" s="71">
        <v>-0.220576831586175</v>
      </c>
      <c r="N39" s="70">
        <v>3560302.58</v>
      </c>
      <c r="O39" s="70">
        <v>93558696.010000005</v>
      </c>
      <c r="P39" s="70">
        <v>445</v>
      </c>
      <c r="Q39" s="70">
        <v>915</v>
      </c>
      <c r="R39" s="71">
        <v>-51.366120218579198</v>
      </c>
      <c r="S39" s="70">
        <v>2584.1434831460701</v>
      </c>
      <c r="T39" s="70">
        <v>2634.2718360655699</v>
      </c>
      <c r="U39" s="72">
        <v>-1.93984402361735</v>
      </c>
    </row>
    <row r="40" spans="1:21" ht="12" thickBot="1" x14ac:dyDescent="0.2">
      <c r="A40" s="55"/>
      <c r="B40" s="44" t="s">
        <v>73</v>
      </c>
      <c r="C40" s="45"/>
      <c r="D40" s="70">
        <v>6</v>
      </c>
      <c r="E40" s="73"/>
      <c r="F40" s="73"/>
      <c r="G40" s="70">
        <v>1.8</v>
      </c>
      <c r="H40" s="71">
        <v>233.333333333333</v>
      </c>
      <c r="I40" s="70">
        <v>6</v>
      </c>
      <c r="J40" s="71">
        <v>100</v>
      </c>
      <c r="K40" s="70">
        <v>0.85</v>
      </c>
      <c r="L40" s="71">
        <v>47.2222222222222</v>
      </c>
      <c r="M40" s="71">
        <v>6.0588235294117601</v>
      </c>
      <c r="N40" s="70">
        <v>9.69</v>
      </c>
      <c r="O40" s="70">
        <v>4205.62</v>
      </c>
      <c r="P40" s="70">
        <v>2</v>
      </c>
      <c r="Q40" s="70">
        <v>51</v>
      </c>
      <c r="R40" s="71">
        <v>-96.078431372549005</v>
      </c>
      <c r="S40" s="70">
        <v>3</v>
      </c>
      <c r="T40" s="70">
        <v>7.2352941176470995E-2</v>
      </c>
      <c r="U40" s="72">
        <v>97.588235294117695</v>
      </c>
    </row>
    <row r="41" spans="1:21" ht="12" customHeight="1" thickBot="1" x14ac:dyDescent="0.2">
      <c r="A41" s="55"/>
      <c r="B41" s="44" t="s">
        <v>33</v>
      </c>
      <c r="C41" s="45"/>
      <c r="D41" s="70">
        <v>446046.15419999999</v>
      </c>
      <c r="E41" s="70">
        <v>224906.48130000001</v>
      </c>
      <c r="F41" s="71">
        <v>198.325166807898</v>
      </c>
      <c r="G41" s="70">
        <v>564082.90630000003</v>
      </c>
      <c r="H41" s="71">
        <v>-20.925426170816099</v>
      </c>
      <c r="I41" s="70">
        <v>26115.9355</v>
      </c>
      <c r="J41" s="71">
        <v>5.8549850176020204</v>
      </c>
      <c r="K41" s="70">
        <v>32566.6224</v>
      </c>
      <c r="L41" s="71">
        <v>5.7733751610405797</v>
      </c>
      <c r="M41" s="71">
        <v>-0.19807663259546399</v>
      </c>
      <c r="N41" s="70">
        <v>1064969.2320999999</v>
      </c>
      <c r="O41" s="70">
        <v>56345531.0163</v>
      </c>
      <c r="P41" s="70">
        <v>440</v>
      </c>
      <c r="Q41" s="70">
        <v>554</v>
      </c>
      <c r="R41" s="71">
        <v>-20.577617328519899</v>
      </c>
      <c r="S41" s="70">
        <v>1013.74125954545</v>
      </c>
      <c r="T41" s="70">
        <v>1117.1896712996399</v>
      </c>
      <c r="U41" s="72">
        <v>-10.204616886222899</v>
      </c>
    </row>
    <row r="42" spans="1:21" ht="12" thickBot="1" x14ac:dyDescent="0.2">
      <c r="A42" s="55"/>
      <c r="B42" s="44" t="s">
        <v>34</v>
      </c>
      <c r="C42" s="45"/>
      <c r="D42" s="70">
        <v>703909.99580000003</v>
      </c>
      <c r="E42" s="70">
        <v>698273.17559999996</v>
      </c>
      <c r="F42" s="71">
        <v>100.807251430668</v>
      </c>
      <c r="G42" s="70">
        <v>861213.87939999998</v>
      </c>
      <c r="H42" s="71">
        <v>-18.265367914134401</v>
      </c>
      <c r="I42" s="70">
        <v>9318.7451000000001</v>
      </c>
      <c r="J42" s="71">
        <v>1.3238546342006601</v>
      </c>
      <c r="K42" s="70">
        <v>45164.071100000001</v>
      </c>
      <c r="L42" s="71">
        <v>5.2442340027619396</v>
      </c>
      <c r="M42" s="71">
        <v>-0.79366906319479302</v>
      </c>
      <c r="N42" s="70">
        <v>1652763.963</v>
      </c>
      <c r="O42" s="70">
        <v>139029580.7033</v>
      </c>
      <c r="P42" s="70">
        <v>3094</v>
      </c>
      <c r="Q42" s="70">
        <v>4001</v>
      </c>
      <c r="R42" s="71">
        <v>-22.669332666833299</v>
      </c>
      <c r="S42" s="70">
        <v>227.50807879767299</v>
      </c>
      <c r="T42" s="70">
        <v>237.15420324918799</v>
      </c>
      <c r="U42" s="72">
        <v>-4.2399041398847501</v>
      </c>
    </row>
    <row r="43" spans="1:21" ht="12" thickBot="1" x14ac:dyDescent="0.2">
      <c r="A43" s="55"/>
      <c r="B43" s="44" t="s">
        <v>39</v>
      </c>
      <c r="C43" s="45"/>
      <c r="D43" s="70">
        <v>1090047</v>
      </c>
      <c r="E43" s="70">
        <v>311764.90010000003</v>
      </c>
      <c r="F43" s="71">
        <v>349.63749917016401</v>
      </c>
      <c r="G43" s="70">
        <v>1223129.31</v>
      </c>
      <c r="H43" s="71">
        <v>-10.880477551469999</v>
      </c>
      <c r="I43" s="70">
        <v>-178828.75</v>
      </c>
      <c r="J43" s="71">
        <v>-16.405599942020899</v>
      </c>
      <c r="K43" s="70">
        <v>-246269.45</v>
      </c>
      <c r="L43" s="71">
        <v>-20.1343756532169</v>
      </c>
      <c r="M43" s="71">
        <v>-0.27384923302504599</v>
      </c>
      <c r="N43" s="70">
        <v>3172853.75</v>
      </c>
      <c r="O43" s="70">
        <v>62323576.710000001</v>
      </c>
      <c r="P43" s="70">
        <v>631</v>
      </c>
      <c r="Q43" s="70">
        <v>1231</v>
      </c>
      <c r="R43" s="71">
        <v>-48.740861088545898</v>
      </c>
      <c r="S43" s="70">
        <v>1727.4912836767</v>
      </c>
      <c r="T43" s="70">
        <v>1691.9632412672599</v>
      </c>
      <c r="U43" s="72">
        <v>2.0566264354066801</v>
      </c>
    </row>
    <row r="44" spans="1:21" ht="12" thickBot="1" x14ac:dyDescent="0.2">
      <c r="A44" s="55"/>
      <c r="B44" s="44" t="s">
        <v>40</v>
      </c>
      <c r="C44" s="45"/>
      <c r="D44" s="70">
        <v>410415.55</v>
      </c>
      <c r="E44" s="70">
        <v>65706.056599999996</v>
      </c>
      <c r="F44" s="71">
        <v>624.62362107422496</v>
      </c>
      <c r="G44" s="70">
        <v>435297.65</v>
      </c>
      <c r="H44" s="71">
        <v>-5.7161117226339302</v>
      </c>
      <c r="I44" s="70">
        <v>51651.85</v>
      </c>
      <c r="J44" s="71">
        <v>12.585256577144801</v>
      </c>
      <c r="K44" s="70">
        <v>54162.43</v>
      </c>
      <c r="L44" s="71">
        <v>12.4426194352301</v>
      </c>
      <c r="M44" s="71">
        <v>-4.6352794732437003E-2</v>
      </c>
      <c r="N44" s="70">
        <v>1010421.71</v>
      </c>
      <c r="O44" s="70">
        <v>24441104.100000001</v>
      </c>
      <c r="P44" s="70">
        <v>285</v>
      </c>
      <c r="Q44" s="70">
        <v>419</v>
      </c>
      <c r="R44" s="71">
        <v>-31.980906921241001</v>
      </c>
      <c r="S44" s="70">
        <v>1440.05456140351</v>
      </c>
      <c r="T44" s="70">
        <v>1431.99560859189</v>
      </c>
      <c r="U44" s="72">
        <v>0.559628296567385</v>
      </c>
    </row>
    <row r="45" spans="1:21" ht="12" thickBot="1" x14ac:dyDescent="0.2">
      <c r="A45" s="56"/>
      <c r="B45" s="44" t="s">
        <v>35</v>
      </c>
      <c r="C45" s="45"/>
      <c r="D45" s="75">
        <v>35687.368900000001</v>
      </c>
      <c r="E45" s="76"/>
      <c r="F45" s="76"/>
      <c r="G45" s="75">
        <v>54365.639900000002</v>
      </c>
      <c r="H45" s="77">
        <v>-34.356757382708601</v>
      </c>
      <c r="I45" s="75">
        <v>1836.9003</v>
      </c>
      <c r="J45" s="77">
        <v>5.1472001344430902</v>
      </c>
      <c r="K45" s="75">
        <v>8280.7582000000002</v>
      </c>
      <c r="L45" s="77">
        <v>15.231602562264699</v>
      </c>
      <c r="M45" s="77">
        <v>-0.77817245044058903</v>
      </c>
      <c r="N45" s="75">
        <v>139331.71489999999</v>
      </c>
      <c r="O45" s="75">
        <v>7744836.3064000001</v>
      </c>
      <c r="P45" s="75">
        <v>50</v>
      </c>
      <c r="Q45" s="75">
        <v>39</v>
      </c>
      <c r="R45" s="77">
        <v>28.205128205128201</v>
      </c>
      <c r="S45" s="75">
        <v>713.74737800000003</v>
      </c>
      <c r="T45" s="75">
        <v>2657.5473333333298</v>
      </c>
      <c r="U45" s="78">
        <v>-272.337246377013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108877</v>
      </c>
      <c r="D2" s="32">
        <v>939332.24882307695</v>
      </c>
      <c r="E2" s="32">
        <v>763532.57858119602</v>
      </c>
      <c r="F2" s="32">
        <v>175799.67024188</v>
      </c>
      <c r="G2" s="32">
        <v>763532.57858119602</v>
      </c>
      <c r="H2" s="32">
        <v>0.18715387495973401</v>
      </c>
    </row>
    <row r="3" spans="1:8" ht="14.25" x14ac:dyDescent="0.2">
      <c r="A3" s="32">
        <v>2</v>
      </c>
      <c r="B3" s="33">
        <v>13</v>
      </c>
      <c r="C3" s="32">
        <v>15178</v>
      </c>
      <c r="D3" s="32">
        <v>145627.17713660101</v>
      </c>
      <c r="E3" s="32">
        <v>113679.37768917601</v>
      </c>
      <c r="F3" s="32">
        <v>31947.799447424601</v>
      </c>
      <c r="G3" s="32">
        <v>113679.37768917601</v>
      </c>
      <c r="H3" s="32">
        <v>0.21938075073347699</v>
      </c>
    </row>
    <row r="4" spans="1:8" ht="14.25" x14ac:dyDescent="0.2">
      <c r="A4" s="32">
        <v>3</v>
      </c>
      <c r="B4" s="33">
        <v>14</v>
      </c>
      <c r="C4" s="32">
        <v>144204</v>
      </c>
      <c r="D4" s="32">
        <v>250902.81631403801</v>
      </c>
      <c r="E4" s="32">
        <v>182765.377597905</v>
      </c>
      <c r="F4" s="32">
        <v>68137.438716133503</v>
      </c>
      <c r="G4" s="32">
        <v>182765.377597905</v>
      </c>
      <c r="H4" s="32">
        <v>0.27156904700045398</v>
      </c>
    </row>
    <row r="5" spans="1:8" ht="14.25" x14ac:dyDescent="0.2">
      <c r="A5" s="32">
        <v>4</v>
      </c>
      <c r="B5" s="33">
        <v>15</v>
      </c>
      <c r="C5" s="32">
        <v>3940</v>
      </c>
      <c r="D5" s="32">
        <v>55380.443450427403</v>
      </c>
      <c r="E5" s="32">
        <v>43639.619052991497</v>
      </c>
      <c r="F5" s="32">
        <v>11740.824397435899</v>
      </c>
      <c r="G5" s="32">
        <v>43639.619052991497</v>
      </c>
      <c r="H5" s="32">
        <v>0.21200307664465401</v>
      </c>
    </row>
    <row r="6" spans="1:8" ht="14.25" x14ac:dyDescent="0.2">
      <c r="A6" s="32">
        <v>5</v>
      </c>
      <c r="B6" s="33">
        <v>16</v>
      </c>
      <c r="C6" s="32">
        <v>7947</v>
      </c>
      <c r="D6" s="32">
        <v>360748.42532478599</v>
      </c>
      <c r="E6" s="32">
        <v>303494.98325213703</v>
      </c>
      <c r="F6" s="32">
        <v>57253.442072649603</v>
      </c>
      <c r="G6" s="32">
        <v>303494.98325213703</v>
      </c>
      <c r="H6" s="32">
        <v>0.15870739289049901</v>
      </c>
    </row>
    <row r="7" spans="1:8" ht="14.25" x14ac:dyDescent="0.2">
      <c r="A7" s="32">
        <v>6</v>
      </c>
      <c r="B7" s="33">
        <v>17</v>
      </c>
      <c r="C7" s="32">
        <v>31215</v>
      </c>
      <c r="D7" s="32">
        <v>449763.20405726501</v>
      </c>
      <c r="E7" s="32">
        <v>421892.38444700802</v>
      </c>
      <c r="F7" s="32">
        <v>27870.8196102564</v>
      </c>
      <c r="G7" s="32">
        <v>421892.38444700802</v>
      </c>
      <c r="H7" s="32">
        <v>6.1967762944671302E-2</v>
      </c>
    </row>
    <row r="8" spans="1:8" ht="14.25" x14ac:dyDescent="0.2">
      <c r="A8" s="32">
        <v>7</v>
      </c>
      <c r="B8" s="33">
        <v>18</v>
      </c>
      <c r="C8" s="32">
        <v>104305</v>
      </c>
      <c r="D8" s="32">
        <v>226583.56122820501</v>
      </c>
      <c r="E8" s="32">
        <v>180053.46999487199</v>
      </c>
      <c r="F8" s="32">
        <v>46530.091233333304</v>
      </c>
      <c r="G8" s="32">
        <v>180053.46999487199</v>
      </c>
      <c r="H8" s="32">
        <v>0.20535510599760701</v>
      </c>
    </row>
    <row r="9" spans="1:8" ht="14.25" x14ac:dyDescent="0.2">
      <c r="A9" s="32">
        <v>8</v>
      </c>
      <c r="B9" s="33">
        <v>19</v>
      </c>
      <c r="C9" s="32">
        <v>39122</v>
      </c>
      <c r="D9" s="32">
        <v>151830.30794444401</v>
      </c>
      <c r="E9" s="32">
        <v>152379.574034188</v>
      </c>
      <c r="F9" s="32">
        <v>-549.26608974358999</v>
      </c>
      <c r="G9" s="32">
        <v>152379.574034188</v>
      </c>
      <c r="H9" s="32">
        <v>-3.6176314016603899E-3</v>
      </c>
    </row>
    <row r="10" spans="1:8" ht="14.25" x14ac:dyDescent="0.2">
      <c r="A10" s="32">
        <v>9</v>
      </c>
      <c r="B10" s="33">
        <v>21</v>
      </c>
      <c r="C10" s="32">
        <v>369491</v>
      </c>
      <c r="D10" s="32">
        <v>1474329.11893504</v>
      </c>
      <c r="E10" s="32">
        <v>1427024.5092273499</v>
      </c>
      <c r="F10" s="32">
        <v>47304.609707692303</v>
      </c>
      <c r="G10" s="32">
        <v>1427024.5092273499</v>
      </c>
      <c r="H10" s="35">
        <v>3.20855154389557E-2</v>
      </c>
    </row>
    <row r="11" spans="1:8" ht="14.25" x14ac:dyDescent="0.2">
      <c r="A11" s="32">
        <v>10</v>
      </c>
      <c r="B11" s="33">
        <v>22</v>
      </c>
      <c r="C11" s="32">
        <v>102098.173</v>
      </c>
      <c r="D11" s="32">
        <v>1483441.9740675199</v>
      </c>
      <c r="E11" s="32">
        <v>1495884.5240025599</v>
      </c>
      <c r="F11" s="32">
        <v>-12442.5499350427</v>
      </c>
      <c r="G11" s="32">
        <v>1495884.5240025599</v>
      </c>
      <c r="H11" s="32">
        <v>-8.3876215939379904E-3</v>
      </c>
    </row>
    <row r="12" spans="1:8" ht="14.25" x14ac:dyDescent="0.2">
      <c r="A12" s="32">
        <v>11</v>
      </c>
      <c r="B12" s="33">
        <v>23</v>
      </c>
      <c r="C12" s="32">
        <v>306059.86900000001</v>
      </c>
      <c r="D12" s="32">
        <v>2544062.2024880298</v>
      </c>
      <c r="E12" s="32">
        <v>2173558.0006504301</v>
      </c>
      <c r="F12" s="32">
        <v>370504.20183760702</v>
      </c>
      <c r="G12" s="32">
        <v>2173558.0006504301</v>
      </c>
      <c r="H12" s="32">
        <v>0.14563488324902699</v>
      </c>
    </row>
    <row r="13" spans="1:8" ht="14.25" x14ac:dyDescent="0.2">
      <c r="A13" s="32">
        <v>12</v>
      </c>
      <c r="B13" s="33">
        <v>24</v>
      </c>
      <c r="C13" s="32">
        <v>34599</v>
      </c>
      <c r="D13" s="32">
        <v>1358148.4981213701</v>
      </c>
      <c r="E13" s="32">
        <v>1392847.8348914499</v>
      </c>
      <c r="F13" s="32">
        <v>-34699.336770085501</v>
      </c>
      <c r="G13" s="32">
        <v>1392847.8348914499</v>
      </c>
      <c r="H13" s="32">
        <v>-2.5549000582839501E-2</v>
      </c>
    </row>
    <row r="14" spans="1:8" ht="14.25" x14ac:dyDescent="0.2">
      <c r="A14" s="32">
        <v>13</v>
      </c>
      <c r="B14" s="33">
        <v>25</v>
      </c>
      <c r="C14" s="32">
        <v>124989</v>
      </c>
      <c r="D14" s="32">
        <v>2015365.3699</v>
      </c>
      <c r="E14" s="32">
        <v>1932563.9110000001</v>
      </c>
      <c r="F14" s="32">
        <v>82801.458899999998</v>
      </c>
      <c r="G14" s="32">
        <v>1932563.9110000001</v>
      </c>
      <c r="H14" s="32">
        <v>4.1085085680572397E-2</v>
      </c>
    </row>
    <row r="15" spans="1:8" ht="14.25" x14ac:dyDescent="0.2">
      <c r="A15" s="32">
        <v>14</v>
      </c>
      <c r="B15" s="33">
        <v>26</v>
      </c>
      <c r="C15" s="32">
        <v>95029</v>
      </c>
      <c r="D15" s="32">
        <v>703246.66754439904</v>
      </c>
      <c r="E15" s="32">
        <v>656683.01178329904</v>
      </c>
      <c r="F15" s="32">
        <v>46563.655761099799</v>
      </c>
      <c r="G15" s="32">
        <v>656683.01178329904</v>
      </c>
      <c r="H15" s="32">
        <v>6.6212408689672195E-2</v>
      </c>
    </row>
    <row r="16" spans="1:8" ht="14.25" x14ac:dyDescent="0.2">
      <c r="A16" s="32">
        <v>15</v>
      </c>
      <c r="B16" s="33">
        <v>27</v>
      </c>
      <c r="C16" s="32">
        <v>228465.00899999999</v>
      </c>
      <c r="D16" s="32">
        <v>1703596.0452666699</v>
      </c>
      <c r="E16" s="32">
        <v>1512051.6073</v>
      </c>
      <c r="F16" s="32">
        <v>191544.437966667</v>
      </c>
      <c r="G16" s="32">
        <v>1512051.6073</v>
      </c>
      <c r="H16" s="32">
        <v>0.112435361950305</v>
      </c>
    </row>
    <row r="17" spans="1:8" ht="14.25" x14ac:dyDescent="0.2">
      <c r="A17" s="32">
        <v>16</v>
      </c>
      <c r="B17" s="33">
        <v>29</v>
      </c>
      <c r="C17" s="32">
        <v>442186</v>
      </c>
      <c r="D17" s="32">
        <v>5201552.6703094002</v>
      </c>
      <c r="E17" s="32">
        <v>5327792.0529581197</v>
      </c>
      <c r="F17" s="32">
        <v>-126239.382648718</v>
      </c>
      <c r="G17" s="32">
        <v>5327792.0529581197</v>
      </c>
      <c r="H17" s="32">
        <v>-2.4269557697511299E-2</v>
      </c>
    </row>
    <row r="18" spans="1:8" ht="14.25" x14ac:dyDescent="0.2">
      <c r="A18" s="32">
        <v>17</v>
      </c>
      <c r="B18" s="33">
        <v>31</v>
      </c>
      <c r="C18" s="32">
        <v>43175.167999999998</v>
      </c>
      <c r="D18" s="32">
        <v>406204.45004986803</v>
      </c>
      <c r="E18" s="32">
        <v>347979.00642916898</v>
      </c>
      <c r="F18" s="32">
        <v>58225.443620698701</v>
      </c>
      <c r="G18" s="32">
        <v>347979.00642916898</v>
      </c>
      <c r="H18" s="32">
        <v>0.143340240643722</v>
      </c>
    </row>
    <row r="19" spans="1:8" ht="14.25" x14ac:dyDescent="0.2">
      <c r="A19" s="32">
        <v>18</v>
      </c>
      <c r="B19" s="33">
        <v>32</v>
      </c>
      <c r="C19" s="32">
        <v>34880.053</v>
      </c>
      <c r="D19" s="32">
        <v>507270.43883529998</v>
      </c>
      <c r="E19" s="32">
        <v>478953.13954068598</v>
      </c>
      <c r="F19" s="32">
        <v>28317.2992946136</v>
      </c>
      <c r="G19" s="32">
        <v>478953.13954068598</v>
      </c>
      <c r="H19" s="32">
        <v>5.5822884849411898E-2</v>
      </c>
    </row>
    <row r="20" spans="1:8" ht="14.25" x14ac:dyDescent="0.2">
      <c r="A20" s="32">
        <v>19</v>
      </c>
      <c r="B20" s="33">
        <v>33</v>
      </c>
      <c r="C20" s="32">
        <v>39504.413</v>
      </c>
      <c r="D20" s="32">
        <v>621041.39655237901</v>
      </c>
      <c r="E20" s="32">
        <v>510867.01083943702</v>
      </c>
      <c r="F20" s="32">
        <v>110174.385712941</v>
      </c>
      <c r="G20" s="32">
        <v>510867.01083943702</v>
      </c>
      <c r="H20" s="32">
        <v>0.177402643889052</v>
      </c>
    </row>
    <row r="21" spans="1:8" ht="14.25" x14ac:dyDescent="0.2">
      <c r="A21" s="32">
        <v>20</v>
      </c>
      <c r="B21" s="33">
        <v>34</v>
      </c>
      <c r="C21" s="32">
        <v>56578.466</v>
      </c>
      <c r="D21" s="32">
        <v>273049.45755738602</v>
      </c>
      <c r="E21" s="32">
        <v>211520.245062289</v>
      </c>
      <c r="F21" s="32">
        <v>61529.212495096501</v>
      </c>
      <c r="G21" s="32">
        <v>211520.245062289</v>
      </c>
      <c r="H21" s="32">
        <v>0.22534090726829301</v>
      </c>
    </row>
    <row r="22" spans="1:8" ht="14.25" x14ac:dyDescent="0.2">
      <c r="A22" s="32">
        <v>21</v>
      </c>
      <c r="B22" s="33">
        <v>35</v>
      </c>
      <c r="C22" s="32">
        <v>44397.546000000002</v>
      </c>
      <c r="D22" s="32">
        <v>1284006.6875787601</v>
      </c>
      <c r="E22" s="32">
        <v>1214044.7986336299</v>
      </c>
      <c r="F22" s="32">
        <v>69961.888945132698</v>
      </c>
      <c r="G22" s="32">
        <v>1214044.7986336299</v>
      </c>
      <c r="H22" s="32">
        <v>5.4487168658801301E-2</v>
      </c>
    </row>
    <row r="23" spans="1:8" ht="14.25" x14ac:dyDescent="0.2">
      <c r="A23" s="32">
        <v>22</v>
      </c>
      <c r="B23" s="33">
        <v>36</v>
      </c>
      <c r="C23" s="32">
        <v>151046.44099999999</v>
      </c>
      <c r="D23" s="32">
        <v>787987.656132743</v>
      </c>
      <c r="E23" s="32">
        <v>674930.78732928506</v>
      </c>
      <c r="F23" s="32">
        <v>113056.868803459</v>
      </c>
      <c r="G23" s="32">
        <v>674930.78732928506</v>
      </c>
      <c r="H23" s="32">
        <v>0.14347543127555401</v>
      </c>
    </row>
    <row r="24" spans="1:8" ht="14.25" x14ac:dyDescent="0.2">
      <c r="A24" s="32">
        <v>23</v>
      </c>
      <c r="B24" s="33">
        <v>37</v>
      </c>
      <c r="C24" s="32">
        <v>186715.28099999999</v>
      </c>
      <c r="D24" s="32">
        <v>1550709.2360123901</v>
      </c>
      <c r="E24" s="32">
        <v>1402432.75615355</v>
      </c>
      <c r="F24" s="32">
        <v>148276.47985883799</v>
      </c>
      <c r="G24" s="32">
        <v>1402432.75615355</v>
      </c>
      <c r="H24" s="32">
        <v>9.5618492761497406E-2</v>
      </c>
    </row>
    <row r="25" spans="1:8" ht="14.25" x14ac:dyDescent="0.2">
      <c r="A25" s="32">
        <v>24</v>
      </c>
      <c r="B25" s="33">
        <v>38</v>
      </c>
      <c r="C25" s="32">
        <v>688520.90399999998</v>
      </c>
      <c r="D25" s="32">
        <v>2810288.2325557498</v>
      </c>
      <c r="E25" s="32">
        <v>2939834.5801114999</v>
      </c>
      <c r="F25" s="32">
        <v>-129546.347555752</v>
      </c>
      <c r="G25" s="32">
        <v>2939834.5801114999</v>
      </c>
      <c r="H25" s="32">
        <v>-4.6097174679459597E-2</v>
      </c>
    </row>
    <row r="26" spans="1:8" ht="14.25" x14ac:dyDescent="0.2">
      <c r="A26" s="32">
        <v>25</v>
      </c>
      <c r="B26" s="33">
        <v>39</v>
      </c>
      <c r="C26" s="32">
        <v>68603.103000000003</v>
      </c>
      <c r="D26" s="32">
        <v>116848.238339339</v>
      </c>
      <c r="E26" s="32">
        <v>90007.276593373099</v>
      </c>
      <c r="F26" s="32">
        <v>26840.9617459658</v>
      </c>
      <c r="G26" s="32">
        <v>90007.276593373099</v>
      </c>
      <c r="H26" s="32">
        <v>0.22970788543698001</v>
      </c>
    </row>
    <row r="27" spans="1:8" ht="14.25" x14ac:dyDescent="0.2">
      <c r="A27" s="32">
        <v>26</v>
      </c>
      <c r="B27" s="33">
        <v>42</v>
      </c>
      <c r="C27" s="32">
        <v>16931.008999999998</v>
      </c>
      <c r="D27" s="32">
        <v>287112.1568</v>
      </c>
      <c r="E27" s="32">
        <v>265604.34899999999</v>
      </c>
      <c r="F27" s="32">
        <v>21507.807799999999</v>
      </c>
      <c r="G27" s="32">
        <v>265604.34899999999</v>
      </c>
      <c r="H27" s="32">
        <v>7.4910822445537095E-2</v>
      </c>
    </row>
    <row r="28" spans="1:8" ht="14.25" x14ac:dyDescent="0.2">
      <c r="A28" s="32">
        <v>27</v>
      </c>
      <c r="B28" s="33">
        <v>75</v>
      </c>
      <c r="C28" s="32">
        <v>1257</v>
      </c>
      <c r="D28" s="32">
        <v>446046.15384615399</v>
      </c>
      <c r="E28" s="32">
        <v>419930.21367521398</v>
      </c>
      <c r="F28" s="32">
        <v>26115.940170940201</v>
      </c>
      <c r="G28" s="32">
        <v>419930.21367521398</v>
      </c>
      <c r="H28" s="32">
        <v>5.85498606943438E-2</v>
      </c>
    </row>
    <row r="29" spans="1:8" ht="14.25" x14ac:dyDescent="0.2">
      <c r="A29" s="32">
        <v>28</v>
      </c>
      <c r="B29" s="33">
        <v>76</v>
      </c>
      <c r="C29" s="32">
        <v>3377</v>
      </c>
      <c r="D29" s="32">
        <v>703909.98219145299</v>
      </c>
      <c r="E29" s="32">
        <v>694591.25149572606</v>
      </c>
      <c r="F29" s="32">
        <v>9318.7306957264991</v>
      </c>
      <c r="G29" s="32">
        <v>694591.25149572606</v>
      </c>
      <c r="H29" s="32">
        <v>1.32385261347124E-2</v>
      </c>
    </row>
    <row r="30" spans="1:8" ht="14.25" x14ac:dyDescent="0.2">
      <c r="A30" s="32">
        <v>29</v>
      </c>
      <c r="B30" s="33">
        <v>99</v>
      </c>
      <c r="C30" s="32">
        <v>47</v>
      </c>
      <c r="D30" s="32">
        <v>35687.368580288901</v>
      </c>
      <c r="E30" s="32">
        <v>33850.467876862604</v>
      </c>
      <c r="F30" s="32">
        <v>1836.90070342637</v>
      </c>
      <c r="G30" s="32">
        <v>33850.467876862604</v>
      </c>
      <c r="H30" s="32">
        <v>5.1472013110009297E-2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109</v>
      </c>
      <c r="D32" s="37">
        <v>188940.26</v>
      </c>
      <c r="E32" s="37">
        <v>182462.91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623</v>
      </c>
      <c r="D33" s="37">
        <v>2052024.02</v>
      </c>
      <c r="E33" s="37">
        <v>2410258.27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300</v>
      </c>
      <c r="D34" s="37">
        <v>988418.84</v>
      </c>
      <c r="E34" s="37">
        <v>1073483.44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435</v>
      </c>
      <c r="D35" s="37">
        <v>1149943.8500000001</v>
      </c>
      <c r="E35" s="37">
        <v>1412612.1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9</v>
      </c>
      <c r="D36" s="37">
        <v>6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601</v>
      </c>
      <c r="D37" s="37">
        <v>1090047</v>
      </c>
      <c r="E37" s="37">
        <v>1268875.75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274</v>
      </c>
      <c r="D38" s="37">
        <v>410415.55</v>
      </c>
      <c r="E38" s="37">
        <v>358763.7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2015-10-03T00:29:26Z</dcterms:modified>
</cp:coreProperties>
</file>