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<sst xmlns="http://schemas.openxmlformats.org/spreadsheetml/2006/main" count="117" uniqueCount="75">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</sst>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28567189.992800009</v>
      </c>
      <c r="F3" s="25">
        <f>RA!I7</f>
        <v>1172043.378</v>
      </c>
      <c r="G3" s="16">
        <f>SUM(G4:G40)</f>
        <v>27395146.614799999</v>
      </c>
      <c r="H3" s="27">
        <f>RA!J7</f>
        <v>4.1027604685494099</v>
      </c>
      <c r="I3" s="20">
        <f>SUM(I4:I40)</f>
        <v>28567197.393363945</v>
      </c>
      <c r="J3" s="21">
        <f>SUM(J4:J40)</f>
        <v>27395146.687384088</v>
      </c>
      <c r="K3" s="22">
        <f>E3-I3</f>
        <v>-7.4005639366805553</v>
      </c>
      <c r="L3" s="22">
        <f>G3-J3</f>
        <v>-7.2584088891744614E-2</v>
      </c>
    </row>
    <row r="4" spans="1:13" x14ac:dyDescent="0.15">
      <c r="A4" s="43">
        <f>RA!A8</f>
        <v>42280</v>
      </c>
      <c r="B4" s="12">
        <v>12</v>
      </c>
      <c r="C4" s="41" t="s">
        <v>6</v>
      </c>
      <c r="D4" s="41"/>
      <c r="E4" s="15">
        <f>VLOOKUP(C4,RA!B8:D36,3,0)</f>
        <v>732598.79399999999</v>
      </c>
      <c r="F4" s="25">
        <f>VLOOKUP(C4,RA!B8:I39,8,0)</f>
        <v>183325.92629999999</v>
      </c>
      <c r="G4" s="16">
        <f t="shared" ref="G4:G40" si="0">E4-F4</f>
        <v>549272.86770000006</v>
      </c>
      <c r="H4" s="27">
        <f>RA!J8</f>
        <v>25.0240551583545</v>
      </c>
      <c r="I4" s="20">
        <f>VLOOKUP(B4,RMS!B:D,3,FALSE)</f>
        <v>732599.89880085504</v>
      </c>
      <c r="J4" s="21">
        <f>VLOOKUP(B4,RMS!B:E,4,FALSE)</f>
        <v>549272.88399572601</v>
      </c>
      <c r="K4" s="22">
        <f t="shared" ref="K4:K40" si="1">E4-I4</f>
        <v>-1.1048008550424129</v>
      </c>
      <c r="L4" s="22">
        <f t="shared" ref="L4:L40" si="2">G4-J4</f>
        <v>-1.629572594538331E-2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121922.03879999999</v>
      </c>
      <c r="F5" s="25">
        <f>VLOOKUP(C5,RA!B9:I40,8,0)</f>
        <v>26716.554</v>
      </c>
      <c r="G5" s="16">
        <f t="shared" si="0"/>
        <v>95205.484799999991</v>
      </c>
      <c r="H5" s="27">
        <f>RA!J9</f>
        <v>21.912817619319501</v>
      </c>
      <c r="I5" s="20">
        <f>VLOOKUP(B5,RMS!B:D,3,FALSE)</f>
        <v>121922.09916976</v>
      </c>
      <c r="J5" s="21">
        <f>VLOOKUP(B5,RMS!B:E,4,FALSE)</f>
        <v>95205.489637629493</v>
      </c>
      <c r="K5" s="22">
        <f t="shared" si="1"/>
        <v>-6.036976000177674E-2</v>
      </c>
      <c r="L5" s="22">
        <f t="shared" si="2"/>
        <v>-4.8376295017078519E-3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221428.55230000001</v>
      </c>
      <c r="F6" s="25">
        <f>VLOOKUP(C6,RA!B10:I41,8,0)</f>
        <v>59170.495499999997</v>
      </c>
      <c r="G6" s="16">
        <f t="shared" si="0"/>
        <v>162258.05680000002</v>
      </c>
      <c r="H6" s="27">
        <f>RA!J10</f>
        <v>26.722161566514501</v>
      </c>
      <c r="I6" s="20">
        <f>VLOOKUP(B6,RMS!B:D,3,FALSE)</f>
        <v>221431.058789698</v>
      </c>
      <c r="J6" s="21">
        <f>VLOOKUP(B6,RMS!B:E,4,FALSE)</f>
        <v>162258.05640168799</v>
      </c>
      <c r="K6" s="22">
        <f>E6-I6</f>
        <v>-2.5064896979893092</v>
      </c>
      <c r="L6" s="22">
        <f t="shared" si="2"/>
        <v>3.9831202593632042E-4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54880.044399999999</v>
      </c>
      <c r="F7" s="25">
        <f>VLOOKUP(C7,RA!B11:I42,8,0)</f>
        <v>12170.9476</v>
      </c>
      <c r="G7" s="16">
        <f t="shared" si="0"/>
        <v>42709.096799999999</v>
      </c>
      <c r="H7" s="27">
        <f>RA!J11</f>
        <v>22.177364710732601</v>
      </c>
      <c r="I7" s="20">
        <f>VLOOKUP(B7,RMS!B:D,3,FALSE)</f>
        <v>54880.092906837599</v>
      </c>
      <c r="J7" s="21">
        <f>VLOOKUP(B7,RMS!B:E,4,FALSE)</f>
        <v>42709.096290598303</v>
      </c>
      <c r="K7" s="22">
        <f t="shared" si="1"/>
        <v>-4.8506837600143626E-2</v>
      </c>
      <c r="L7" s="22">
        <f t="shared" si="2"/>
        <v>5.0940169603563845E-4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252887.946</v>
      </c>
      <c r="F8" s="25">
        <f>VLOOKUP(C8,RA!B12:I43,8,0)</f>
        <v>43798.347000000002</v>
      </c>
      <c r="G8" s="16">
        <f t="shared" si="0"/>
        <v>209089.59899999999</v>
      </c>
      <c r="H8" s="27">
        <f>RA!J12</f>
        <v>17.319270330108999</v>
      </c>
      <c r="I8" s="20">
        <f>VLOOKUP(B8,RMS!B:D,3,FALSE)</f>
        <v>252887.95527606801</v>
      </c>
      <c r="J8" s="21">
        <f>VLOOKUP(B8,RMS!B:E,4,FALSE)</f>
        <v>209089.59690512801</v>
      </c>
      <c r="K8" s="22">
        <f t="shared" si="1"/>
        <v>-9.2760680126957595E-3</v>
      </c>
      <c r="L8" s="22">
        <f t="shared" si="2"/>
        <v>2.0948719757143408E-3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407829.67719999998</v>
      </c>
      <c r="F9" s="25">
        <f>VLOOKUP(C9,RA!B13:I44,8,0)</f>
        <v>17147.349900000001</v>
      </c>
      <c r="G9" s="16">
        <f t="shared" si="0"/>
        <v>390682.3273</v>
      </c>
      <c r="H9" s="27">
        <f>RA!J13</f>
        <v>4.2045370552057504</v>
      </c>
      <c r="I9" s="20">
        <f>VLOOKUP(B9,RMS!B:D,3,FALSE)</f>
        <v>407829.96436068398</v>
      </c>
      <c r="J9" s="21">
        <f>VLOOKUP(B9,RMS!B:E,4,FALSE)</f>
        <v>390682.32391367498</v>
      </c>
      <c r="K9" s="22">
        <f t="shared" si="1"/>
        <v>-0.28716068400535733</v>
      </c>
      <c r="L9" s="22">
        <f t="shared" si="2"/>
        <v>3.3863250282593071E-3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200758.44469999999</v>
      </c>
      <c r="F10" s="25">
        <f>VLOOKUP(C10,RA!B14:I45,8,0)</f>
        <v>40501.427499999998</v>
      </c>
      <c r="G10" s="16">
        <f t="shared" si="0"/>
        <v>160257.0172</v>
      </c>
      <c r="H10" s="27">
        <f>RA!J14</f>
        <v>20.1742086418943</v>
      </c>
      <c r="I10" s="20">
        <f>VLOOKUP(B10,RMS!B:D,3,FALSE)</f>
        <v>200758.450747008</v>
      </c>
      <c r="J10" s="21">
        <f>VLOOKUP(B10,RMS!B:E,4,FALSE)</f>
        <v>160257.01790683801</v>
      </c>
      <c r="K10" s="22">
        <f t="shared" si="1"/>
        <v>-6.0470080061350018E-3</v>
      </c>
      <c r="L10" s="22">
        <f t="shared" si="2"/>
        <v>-7.0683800731785595E-4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84658.001300000004</v>
      </c>
      <c r="F11" s="25">
        <f>VLOOKUP(C11,RA!B15:I46,8,0)</f>
        <v>13679.3397</v>
      </c>
      <c r="G11" s="16">
        <f t="shared" si="0"/>
        <v>70978.661600000007</v>
      </c>
      <c r="H11" s="27">
        <f>RA!J15</f>
        <v>16.1583541897297</v>
      </c>
      <c r="I11" s="20">
        <f>VLOOKUP(B11,RMS!B:D,3,FALSE)</f>
        <v>84658.069042735005</v>
      </c>
      <c r="J11" s="21">
        <f>VLOOKUP(B11,RMS!B:E,4,FALSE)</f>
        <v>70978.661731623899</v>
      </c>
      <c r="K11" s="22">
        <f t="shared" si="1"/>
        <v>-6.7742735001957044E-2</v>
      </c>
      <c r="L11" s="22">
        <f t="shared" si="2"/>
        <v>-1.3162389222998172E-4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1334272.5260000001</v>
      </c>
      <c r="F12" s="25">
        <f>VLOOKUP(C12,RA!B16:I47,8,0)</f>
        <v>44622.543799999999</v>
      </c>
      <c r="G12" s="16">
        <f t="shared" si="0"/>
        <v>1289649.9822</v>
      </c>
      <c r="H12" s="27">
        <f>RA!J16</f>
        <v>3.3443350537819598</v>
      </c>
      <c r="I12" s="20">
        <f>VLOOKUP(B12,RMS!B:D,3,FALSE)</f>
        <v>1334271.8115487201</v>
      </c>
      <c r="J12" s="21">
        <f>VLOOKUP(B12,RMS!B:E,4,FALSE)</f>
        <v>1289649.9823512801</v>
      </c>
      <c r="K12" s="22">
        <f t="shared" si="1"/>
        <v>0.71445127995684743</v>
      </c>
      <c r="L12" s="22">
        <f t="shared" si="2"/>
        <v>-1.5128008089959621E-4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1178704.9415</v>
      </c>
      <c r="F13" s="25">
        <f>VLOOKUP(C13,RA!B17:I48,8,0)</f>
        <v>42312.667699999998</v>
      </c>
      <c r="G13" s="16">
        <f t="shared" si="0"/>
        <v>1136392.2737999998</v>
      </c>
      <c r="H13" s="27">
        <f>RA!J17</f>
        <v>3.5897590830622601</v>
      </c>
      <c r="I13" s="20">
        <f>VLOOKUP(B13,RMS!B:D,3,FALSE)</f>
        <v>1178704.8902829101</v>
      </c>
      <c r="J13" s="21">
        <f>VLOOKUP(B13,RMS!B:E,4,FALSE)</f>
        <v>1136392.2723341901</v>
      </c>
      <c r="K13" s="22">
        <f t="shared" si="1"/>
        <v>5.1217089872807264E-2</v>
      </c>
      <c r="L13" s="22">
        <f t="shared" si="2"/>
        <v>1.4658097643405199E-3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2321084.8457999998</v>
      </c>
      <c r="F14" s="25">
        <f>VLOOKUP(C14,RA!B18:I49,8,0)</f>
        <v>348669.19339999999</v>
      </c>
      <c r="G14" s="16">
        <f t="shared" si="0"/>
        <v>1972415.6523999998</v>
      </c>
      <c r="H14" s="27">
        <f>RA!J18</f>
        <v>15.0218202506003</v>
      </c>
      <c r="I14" s="20">
        <f>VLOOKUP(B14,RMS!B:D,3,FALSE)</f>
        <v>2321084.8728034198</v>
      </c>
      <c r="J14" s="21">
        <f>VLOOKUP(B14,RMS!B:E,4,FALSE)</f>
        <v>1972415.66120598</v>
      </c>
      <c r="K14" s="22">
        <f t="shared" si="1"/>
        <v>-2.7003420051187277E-2</v>
      </c>
      <c r="L14" s="22">
        <f t="shared" si="2"/>
        <v>-8.8059802073985338E-3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1204261.5806</v>
      </c>
      <c r="F15" s="25">
        <f>VLOOKUP(C15,RA!B19:I50,8,0)</f>
        <v>-25169.6855</v>
      </c>
      <c r="G15" s="16">
        <f t="shared" si="0"/>
        <v>1229431.2660999999</v>
      </c>
      <c r="H15" s="27">
        <f>RA!J19</f>
        <v>-2.0900513564054499</v>
      </c>
      <c r="I15" s="20">
        <f>VLOOKUP(B15,RMS!B:D,3,FALSE)</f>
        <v>1204261.64967265</v>
      </c>
      <c r="J15" s="21">
        <f>VLOOKUP(B15,RMS!B:E,4,FALSE)</f>
        <v>1229431.2654598299</v>
      </c>
      <c r="K15" s="22">
        <f t="shared" si="1"/>
        <v>-6.9072650047019124E-2</v>
      </c>
      <c r="L15" s="22">
        <f t="shared" si="2"/>
        <v>6.4016995020210743E-4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1569379.9361</v>
      </c>
      <c r="F16" s="25">
        <f>VLOOKUP(C16,RA!B20:I51,8,0)</f>
        <v>84097.893899999995</v>
      </c>
      <c r="G16" s="16">
        <f t="shared" si="0"/>
        <v>1485282.0422</v>
      </c>
      <c r="H16" s="27">
        <f>RA!J20</f>
        <v>5.3586701324210999</v>
      </c>
      <c r="I16" s="20">
        <f>VLOOKUP(B16,RMS!B:D,3,FALSE)</f>
        <v>1569380.0027000001</v>
      </c>
      <c r="J16" s="21">
        <f>VLOOKUP(B16,RMS!B:E,4,FALSE)</f>
        <v>1485282.0422</v>
      </c>
      <c r="K16" s="22">
        <f t="shared" si="1"/>
        <v>-6.6600000020116568E-2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436545.46389999997</v>
      </c>
      <c r="F17" s="25">
        <f>VLOOKUP(C17,RA!B21:I52,8,0)</f>
        <v>35376.2327</v>
      </c>
      <c r="G17" s="16">
        <f t="shared" si="0"/>
        <v>401169.23119999998</v>
      </c>
      <c r="H17" s="27">
        <f>RA!J21</f>
        <v>8.1036766214351701</v>
      </c>
      <c r="I17" s="20">
        <f>VLOOKUP(B17,RMS!B:D,3,FALSE)</f>
        <v>436545.56712477101</v>
      </c>
      <c r="J17" s="21">
        <f>VLOOKUP(B17,RMS!B:E,4,FALSE)</f>
        <v>401169.23109357798</v>
      </c>
      <c r="K17" s="22">
        <f t="shared" si="1"/>
        <v>-0.10322477103909478</v>
      </c>
      <c r="L17" s="22">
        <f t="shared" si="2"/>
        <v>1.0642199777066708E-4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1612909.0771999999</v>
      </c>
      <c r="F18" s="25">
        <f>VLOOKUP(C18,RA!B22:I53,8,0)</f>
        <v>182126.0061</v>
      </c>
      <c r="G18" s="16">
        <f t="shared" si="0"/>
        <v>1430783.0710999998</v>
      </c>
      <c r="H18" s="27">
        <f>RA!J22</f>
        <v>11.291771413189</v>
      </c>
      <c r="I18" s="20">
        <f>VLOOKUP(B18,RMS!B:D,3,FALSE)</f>
        <v>1612910.53593333</v>
      </c>
      <c r="J18" s="21">
        <f>VLOOKUP(B18,RMS!B:E,4,FALSE)</f>
        <v>1430783.0692</v>
      </c>
      <c r="K18" s="22">
        <f t="shared" si="1"/>
        <v>-1.4587333300150931</v>
      </c>
      <c r="L18" s="22">
        <f t="shared" si="2"/>
        <v>1.8999997992068529E-3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4252926.7105999999</v>
      </c>
      <c r="F19" s="25">
        <f>VLOOKUP(C19,RA!B23:I54,8,0)</f>
        <v>40723.408600000002</v>
      </c>
      <c r="G19" s="16">
        <f t="shared" si="0"/>
        <v>4212203.3020000001</v>
      </c>
      <c r="H19" s="27">
        <f>RA!J23</f>
        <v>0.95753845224985701</v>
      </c>
      <c r="I19" s="20">
        <f>VLOOKUP(B19,RMS!B:D,3,FALSE)</f>
        <v>4252928.6098931599</v>
      </c>
      <c r="J19" s="21">
        <f>VLOOKUP(B19,RMS!B:E,4,FALSE)</f>
        <v>4212203.3353333296</v>
      </c>
      <c r="K19" s="22">
        <f t="shared" si="1"/>
        <v>-1.8992931600660086</v>
      </c>
      <c r="L19" s="22">
        <f t="shared" si="2"/>
        <v>-3.3333329483866692E-2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369107.71220000001</v>
      </c>
      <c r="F20" s="25">
        <f>VLOOKUP(C20,RA!B24:I55,8,0)</f>
        <v>54580.647700000001</v>
      </c>
      <c r="G20" s="16">
        <f t="shared" si="0"/>
        <v>314527.06449999998</v>
      </c>
      <c r="H20" s="27">
        <f>RA!J24</f>
        <v>14.7871870177629</v>
      </c>
      <c r="I20" s="20">
        <f>VLOOKUP(B20,RMS!B:D,3,FALSE)</f>
        <v>369107.78570888698</v>
      </c>
      <c r="J20" s="21">
        <f>VLOOKUP(B20,RMS!B:E,4,FALSE)</f>
        <v>314527.05462615</v>
      </c>
      <c r="K20" s="22">
        <f t="shared" si="1"/>
        <v>-7.3508886969648302E-2</v>
      </c>
      <c r="L20" s="22">
        <f t="shared" si="2"/>
        <v>9.8738499800674617E-3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387327.78570000001</v>
      </c>
      <c r="F21" s="25">
        <f>VLOOKUP(C21,RA!B25:I56,8,0)</f>
        <v>26823.264200000001</v>
      </c>
      <c r="G21" s="16">
        <f t="shared" si="0"/>
        <v>360504.52150000003</v>
      </c>
      <c r="H21" s="27">
        <f>RA!J25</f>
        <v>6.9252104264927796</v>
      </c>
      <c r="I21" s="20">
        <f>VLOOKUP(B21,RMS!B:D,3,FALSE)</f>
        <v>387327.84862251702</v>
      </c>
      <c r="J21" s="21">
        <f>VLOOKUP(B21,RMS!B:E,4,FALSE)</f>
        <v>360504.51772933803</v>
      </c>
      <c r="K21" s="22">
        <f t="shared" si="1"/>
        <v>-6.2922517012339085E-2</v>
      </c>
      <c r="L21" s="22">
        <f t="shared" si="2"/>
        <v>3.7706620059907436E-3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614721.87529999996</v>
      </c>
      <c r="F22" s="25">
        <f>VLOOKUP(C22,RA!B26:I57,8,0)</f>
        <v>109860.26880000001</v>
      </c>
      <c r="G22" s="16">
        <f t="shared" si="0"/>
        <v>504861.60649999994</v>
      </c>
      <c r="H22" s="27">
        <f>RA!J26</f>
        <v>17.871540482659</v>
      </c>
      <c r="I22" s="20">
        <f>VLOOKUP(B22,RMS!B:D,3,FALSE)</f>
        <v>614721.77866004803</v>
      </c>
      <c r="J22" s="21">
        <f>VLOOKUP(B22,RMS!B:E,4,FALSE)</f>
        <v>504861.60117625899</v>
      </c>
      <c r="K22" s="22">
        <f t="shared" si="1"/>
        <v>9.66399519238621E-2</v>
      </c>
      <c r="L22" s="22">
        <f t="shared" si="2"/>
        <v>5.3237409447319806E-3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257682.70670000001</v>
      </c>
      <c r="F23" s="25">
        <f>VLOOKUP(C23,RA!B27:I58,8,0)</f>
        <v>59520.900800000003</v>
      </c>
      <c r="G23" s="16">
        <f t="shared" si="0"/>
        <v>198161.80590000001</v>
      </c>
      <c r="H23" s="27">
        <f>RA!J27</f>
        <v>23.0985235921538</v>
      </c>
      <c r="I23" s="20">
        <f>VLOOKUP(B23,RMS!B:D,3,FALSE)</f>
        <v>257682.56019315499</v>
      </c>
      <c r="J23" s="21">
        <f>VLOOKUP(B23,RMS!B:E,4,FALSE)</f>
        <v>198161.83345413601</v>
      </c>
      <c r="K23" s="22">
        <f t="shared" si="1"/>
        <v>0.14650684501975775</v>
      </c>
      <c r="L23" s="22">
        <f t="shared" si="2"/>
        <v>-2.755413600243628E-2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1185603.8647</v>
      </c>
      <c r="F24" s="25">
        <f>VLOOKUP(C24,RA!B28:I59,8,0)</f>
        <v>56535.815999999999</v>
      </c>
      <c r="G24" s="16">
        <f t="shared" si="0"/>
        <v>1129068.0486999999</v>
      </c>
      <c r="H24" s="27">
        <f>RA!J28</f>
        <v>4.7685249418704903</v>
      </c>
      <c r="I24" s="20">
        <f>VLOOKUP(B24,RMS!B:D,3,FALSE)</f>
        <v>1185603.86473097</v>
      </c>
      <c r="J24" s="21">
        <f>VLOOKUP(B24,RMS!B:E,4,FALSE)</f>
        <v>1129068.05945929</v>
      </c>
      <c r="K24" s="22">
        <f t="shared" si="1"/>
        <v>-3.0969968065619469E-5</v>
      </c>
      <c r="L24" s="22">
        <f t="shared" si="2"/>
        <v>-1.0759290074929595E-2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747513.44669999997</v>
      </c>
      <c r="F25" s="25">
        <f>VLOOKUP(C25,RA!B29:I60,8,0)</f>
        <v>107202.2501</v>
      </c>
      <c r="G25" s="16">
        <f t="shared" si="0"/>
        <v>640311.19659999991</v>
      </c>
      <c r="H25" s="27">
        <f>RA!J29</f>
        <v>14.3411801584652</v>
      </c>
      <c r="I25" s="20">
        <f>VLOOKUP(B25,RMS!B:D,3,FALSE)</f>
        <v>747513.45562123903</v>
      </c>
      <c r="J25" s="21">
        <f>VLOOKUP(B25,RMS!B:E,4,FALSE)</f>
        <v>640311.22774799005</v>
      </c>
      <c r="K25" s="22">
        <f t="shared" si="1"/>
        <v>-8.9212390594184399E-3</v>
      </c>
      <c r="L25" s="22">
        <f t="shared" si="2"/>
        <v>-3.1147990142926574E-2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1421681.0316000001</v>
      </c>
      <c r="F26" s="25">
        <f>VLOOKUP(C26,RA!B30:I61,8,0)</f>
        <v>132982.40820000001</v>
      </c>
      <c r="G26" s="16">
        <f t="shared" si="0"/>
        <v>1288698.6234000002</v>
      </c>
      <c r="H26" s="27">
        <f>RA!J30</f>
        <v>9.3538849604216701</v>
      </c>
      <c r="I26" s="20">
        <f>VLOOKUP(B26,RMS!B:D,3,FALSE)</f>
        <v>1421681.1097424801</v>
      </c>
      <c r="J26" s="21">
        <f>VLOOKUP(B26,RMS!B:E,4,FALSE)</f>
        <v>1288698.60122252</v>
      </c>
      <c r="K26" s="22">
        <f t="shared" si="1"/>
        <v>-7.8142479993402958E-2</v>
      </c>
      <c r="L26" s="22">
        <f t="shared" si="2"/>
        <v>2.2177480161190033E-2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2149212.6505999998</v>
      </c>
      <c r="F27" s="25">
        <f>VLOOKUP(C27,RA!B31:I62,8,0)</f>
        <v>-84411.939400000003</v>
      </c>
      <c r="G27" s="16">
        <f t="shared" si="0"/>
        <v>2233624.59</v>
      </c>
      <c r="H27" s="27">
        <f>RA!J31</f>
        <v>-3.9275750296944598</v>
      </c>
      <c r="I27" s="20">
        <f>VLOOKUP(B27,RMS!B:D,3,FALSE)</f>
        <v>2149213.2017752202</v>
      </c>
      <c r="J27" s="21">
        <f>VLOOKUP(B27,RMS!B:E,4,FALSE)</f>
        <v>2233624.5964035401</v>
      </c>
      <c r="K27" s="22">
        <f t="shared" si="1"/>
        <v>-0.55117522040382028</v>
      </c>
      <c r="L27" s="22">
        <f t="shared" si="2"/>
        <v>-6.4035402610898018E-3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111596.7988</v>
      </c>
      <c r="F28" s="25">
        <f>VLOOKUP(C28,RA!B32:I63,8,0)</f>
        <v>25344.424200000001</v>
      </c>
      <c r="G28" s="16">
        <f t="shared" si="0"/>
        <v>86252.37460000001</v>
      </c>
      <c r="H28" s="27">
        <f>RA!J32</f>
        <v>22.710708974207598</v>
      </c>
      <c r="I28" s="20">
        <f>VLOOKUP(B28,RMS!B:D,3,FALSE)</f>
        <v>111596.731738552</v>
      </c>
      <c r="J28" s="21">
        <f>VLOOKUP(B28,RMS!B:E,4,FALSE)</f>
        <v>86252.357246883694</v>
      </c>
      <c r="K28" s="22">
        <f t="shared" si="1"/>
        <v>6.7061448004096746E-2</v>
      </c>
      <c r="L28" s="22">
        <f t="shared" si="2"/>
        <v>1.7353116316371597E-2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259005.81909999999</v>
      </c>
      <c r="F30" s="25">
        <f>VLOOKUP(C30,RA!B34:I66,8,0)</f>
        <v>20641.3645</v>
      </c>
      <c r="G30" s="16">
        <f t="shared" si="0"/>
        <v>238364.4546</v>
      </c>
      <c r="H30" s="27">
        <f>RA!J34</f>
        <v>0</v>
      </c>
      <c r="I30" s="20">
        <f>VLOOKUP(B30,RMS!B:D,3,FALSE)</f>
        <v>259005.81909999999</v>
      </c>
      <c r="J30" s="21">
        <f>VLOOKUP(B30,RMS!B:E,4,FALSE)</f>
        <v>238364.44459999999</v>
      </c>
      <c r="K30" s="22">
        <f t="shared" si="1"/>
        <v>0</v>
      </c>
      <c r="L30" s="22">
        <f t="shared" si="2"/>
        <v>1.0000000009313226E-2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115421.53</v>
      </c>
      <c r="F31" s="25">
        <f>VLOOKUP(C31,RA!B35:I67,8,0)</f>
        <v>5024.53</v>
      </c>
      <c r="G31" s="16">
        <f t="shared" si="0"/>
        <v>110397</v>
      </c>
      <c r="H31" s="27">
        <f>RA!J35</f>
        <v>7.9694597487134198</v>
      </c>
      <c r="I31" s="20">
        <f>VLOOKUP(B31,RMS!B:D,3,FALSE)</f>
        <v>115421.53</v>
      </c>
      <c r="J31" s="21">
        <f>VLOOKUP(B31,RMS!B:E,4,FALSE)</f>
        <v>110397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1479867.46</v>
      </c>
      <c r="F32" s="25">
        <f>VLOOKUP(C32,RA!B34:I67,8,0)</f>
        <v>-246034.36</v>
      </c>
      <c r="G32" s="16">
        <f t="shared" si="0"/>
        <v>1725901.8199999998</v>
      </c>
      <c r="H32" s="27">
        <f>RA!J35</f>
        <v>7.9694597487134198</v>
      </c>
      <c r="I32" s="20">
        <f>VLOOKUP(B32,RMS!B:D,3,FALSE)</f>
        <v>1479867.46</v>
      </c>
      <c r="J32" s="21">
        <f>VLOOKUP(B32,RMS!B:E,4,FALSE)</f>
        <v>1725901.82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713946.16</v>
      </c>
      <c r="F33" s="25">
        <f>VLOOKUP(C33,RA!B34:I68,8,0)</f>
        <v>-47490.36</v>
      </c>
      <c r="G33" s="16">
        <f t="shared" si="0"/>
        <v>761436.52</v>
      </c>
      <c r="H33" s="27">
        <f>RA!J34</f>
        <v>0</v>
      </c>
      <c r="I33" s="20">
        <f>VLOOKUP(B33,RMS!B:D,3,FALSE)</f>
        <v>713946.16</v>
      </c>
      <c r="J33" s="21">
        <f>VLOOKUP(B33,RMS!B:E,4,FALSE)</f>
        <v>761436.52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790991.67</v>
      </c>
      <c r="F34" s="25">
        <f>VLOOKUP(C34,RA!B35:I69,8,0)</f>
        <v>-161204.79999999999</v>
      </c>
      <c r="G34" s="16">
        <f t="shared" si="0"/>
        <v>952196.47</v>
      </c>
      <c r="H34" s="27">
        <f>RA!J35</f>
        <v>7.9694597487134198</v>
      </c>
      <c r="I34" s="20">
        <f>VLOOKUP(B34,RMS!B:D,3,FALSE)</f>
        <v>790991.67</v>
      </c>
      <c r="J34" s="21">
        <f>VLOOKUP(B34,RMS!B:E,4,FALSE)</f>
        <v>952196.47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3.42</v>
      </c>
      <c r="F35" s="25">
        <f>VLOOKUP(C35,RA!B36:I70,8,0)</f>
        <v>3.42</v>
      </c>
      <c r="G35" s="16">
        <f t="shared" si="0"/>
        <v>0</v>
      </c>
      <c r="H35" s="27">
        <f>RA!J36</f>
        <v>4.3531999619135204</v>
      </c>
      <c r="I35" s="20">
        <f>VLOOKUP(B35,RMS!B:D,3,FALSE)</f>
        <v>3.42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248899.9994</v>
      </c>
      <c r="F36" s="25">
        <f>VLOOKUP(C36,RA!B8:I70,8,0)</f>
        <v>15980.353300000001</v>
      </c>
      <c r="G36" s="16">
        <f t="shared" si="0"/>
        <v>232919.64610000001</v>
      </c>
      <c r="H36" s="27">
        <f>RA!J36</f>
        <v>4.3531999619135204</v>
      </c>
      <c r="I36" s="20">
        <f>VLOOKUP(B36,RMS!B:D,3,FALSE)</f>
        <v>248900</v>
      </c>
      <c r="J36" s="21">
        <f>VLOOKUP(B36,RMS!B:E,4,FALSE)</f>
        <v>232919.64957265</v>
      </c>
      <c r="K36" s="22">
        <f t="shared" si="1"/>
        <v>-5.9999999939464033E-4</v>
      </c>
      <c r="L36" s="22">
        <f t="shared" si="2"/>
        <v>-3.4726499870885164E-3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600229.06969999999</v>
      </c>
      <c r="F37" s="25">
        <f>VLOOKUP(C37,RA!B8:I71,8,0)</f>
        <v>4846.4143999999997</v>
      </c>
      <c r="G37" s="16">
        <f t="shared" si="0"/>
        <v>595382.65529999998</v>
      </c>
      <c r="H37" s="27">
        <f>RA!J37</f>
        <v>-16.625432118089801</v>
      </c>
      <c r="I37" s="20">
        <f>VLOOKUP(B37,RMS!B:D,3,FALSE)</f>
        <v>600229.05667179497</v>
      </c>
      <c r="J37" s="21">
        <f>VLOOKUP(B37,RMS!B:E,4,FALSE)</f>
        <v>595382.66309914505</v>
      </c>
      <c r="K37" s="22">
        <f t="shared" si="1"/>
        <v>1.3028205023147166E-2</v>
      </c>
      <c r="L37" s="22">
        <f t="shared" si="2"/>
        <v>-7.7991450671106577E-3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736023.92</v>
      </c>
      <c r="F38" s="25">
        <f>VLOOKUP(C38,RA!B9:I72,8,0)</f>
        <v>-103726.62</v>
      </c>
      <c r="G38" s="16">
        <f t="shared" si="0"/>
        <v>839750.54</v>
      </c>
      <c r="H38" s="27">
        <f>RA!J38</f>
        <v>-6.65181251202472</v>
      </c>
      <c r="I38" s="20">
        <f>VLOOKUP(B38,RMS!B:D,3,FALSE)</f>
        <v>736023.92</v>
      </c>
      <c r="J38" s="21">
        <f>VLOOKUP(B38,RMS!B:E,4,FALSE)</f>
        <v>839750.54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344313.78</v>
      </c>
      <c r="F39" s="25">
        <f>VLOOKUP(C39,RA!B10:I73,8,0)</f>
        <v>43842.61</v>
      </c>
      <c r="G39" s="16">
        <f t="shared" si="0"/>
        <v>300471.17000000004</v>
      </c>
      <c r="H39" s="27">
        <f>RA!J39</f>
        <v>-20.380088199917498</v>
      </c>
      <c r="I39" s="20">
        <f>VLOOKUP(B39,RMS!B:D,3,FALSE)</f>
        <v>344313.78</v>
      </c>
      <c r="J39" s="21">
        <f>VLOOKUP(B39,RMS!B:E,4,FALSE)</f>
        <v>300471.17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46990.711900000002</v>
      </c>
      <c r="F40" s="25">
        <f>VLOOKUP(C40,RA!B8:I74,8,0)</f>
        <v>2454.1370000000002</v>
      </c>
      <c r="G40" s="16">
        <f t="shared" si="0"/>
        <v>44536.5749</v>
      </c>
      <c r="H40" s="27">
        <f>RA!J40</f>
        <v>100</v>
      </c>
      <c r="I40" s="20">
        <f>VLOOKUP(B40,RMS!B:D,3,FALSE)</f>
        <v>46990.711746464003</v>
      </c>
      <c r="J40" s="21">
        <f>VLOOKUP(B40,RMS!B:E,4,FALSE)</f>
        <v>44536.575085091899</v>
      </c>
      <c r="K40" s="22">
        <f t="shared" si="1"/>
        <v>1.535359988338314E-4</v>
      </c>
      <c r="L40" s="22">
        <f t="shared" si="2"/>
        <v>-1.8509189976612106E-4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28567189.992800001</v>
      </c>
      <c r="E7" s="67">
        <v>29900178.7344</v>
      </c>
      <c r="F7" s="68">
        <v>95.541870323114793</v>
      </c>
      <c r="G7" s="67">
        <v>30934317.5196</v>
      </c>
      <c r="H7" s="68">
        <v>-7.6521084562482802</v>
      </c>
      <c r="I7" s="67">
        <v>1172043.378</v>
      </c>
      <c r="J7" s="68">
        <v>4.1027604685494099</v>
      </c>
      <c r="K7" s="67">
        <v>982803.19350000005</v>
      </c>
      <c r="L7" s="68">
        <v>3.1770644135830599</v>
      </c>
      <c r="M7" s="68">
        <v>0.192551454606155</v>
      </c>
      <c r="N7" s="67">
        <v>120741810.9751</v>
      </c>
      <c r="O7" s="67">
        <v>6133713719.4281998</v>
      </c>
      <c r="P7" s="67">
        <v>1109097</v>
      </c>
      <c r="Q7" s="67">
        <v>1199102</v>
      </c>
      <c r="R7" s="68">
        <v>-7.5060336818719398</v>
      </c>
      <c r="S7" s="67">
        <v>25.757160999263402</v>
      </c>
      <c r="T7" s="67">
        <v>28.999917691739299</v>
      </c>
      <c r="U7" s="69">
        <v>-12.5897287071689</v>
      </c>
      <c r="V7" s="57"/>
      <c r="W7" s="57"/>
    </row>
    <row r="8" spans="1:23" ht="14.25" thickBot="1" x14ac:dyDescent="0.2">
      <c r="A8" s="54">
        <v>42280</v>
      </c>
      <c r="B8" s="44" t="s">
        <v>6</v>
      </c>
      <c r="C8" s="45"/>
      <c r="D8" s="70">
        <v>732598.79399999999</v>
      </c>
      <c r="E8" s="70">
        <v>929365.77509999997</v>
      </c>
      <c r="F8" s="71">
        <v>78.827821470095799</v>
      </c>
      <c r="G8" s="70">
        <v>812117.90549999999</v>
      </c>
      <c r="H8" s="71">
        <v>-9.7915722534207994</v>
      </c>
      <c r="I8" s="70">
        <v>183325.92629999999</v>
      </c>
      <c r="J8" s="71">
        <v>25.0240551583545</v>
      </c>
      <c r="K8" s="70">
        <v>185203.2071</v>
      </c>
      <c r="L8" s="71">
        <v>22.804965368418401</v>
      </c>
      <c r="M8" s="71">
        <v>-1.0136329869203001E-2</v>
      </c>
      <c r="N8" s="70">
        <v>3573237.4534</v>
      </c>
      <c r="O8" s="70">
        <v>219530582.2175</v>
      </c>
      <c r="P8" s="70">
        <v>29572</v>
      </c>
      <c r="Q8" s="70">
        <v>32855</v>
      </c>
      <c r="R8" s="71">
        <v>-9.9923908080961894</v>
      </c>
      <c r="S8" s="70">
        <v>24.7733935479508</v>
      </c>
      <c r="T8" s="70">
        <v>28.590199114290101</v>
      </c>
      <c r="U8" s="72">
        <v>-15.406874148879099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121922.03879999999</v>
      </c>
      <c r="E9" s="70">
        <v>159554.21979999999</v>
      </c>
      <c r="F9" s="71">
        <v>76.414173785455702</v>
      </c>
      <c r="G9" s="70">
        <v>139561.33780000001</v>
      </c>
      <c r="H9" s="71">
        <v>-12.6391014001873</v>
      </c>
      <c r="I9" s="70">
        <v>26716.554</v>
      </c>
      <c r="J9" s="71">
        <v>21.912817619319501</v>
      </c>
      <c r="K9" s="70">
        <v>30296.447800000002</v>
      </c>
      <c r="L9" s="71">
        <v>21.708338625570299</v>
      </c>
      <c r="M9" s="71">
        <v>-0.118162162892245</v>
      </c>
      <c r="N9" s="70">
        <v>642341.20420000004</v>
      </c>
      <c r="O9" s="70">
        <v>36158966.042900003</v>
      </c>
      <c r="P9" s="70">
        <v>7131</v>
      </c>
      <c r="Q9" s="70">
        <v>8259</v>
      </c>
      <c r="R9" s="71">
        <v>-13.6578278241918</v>
      </c>
      <c r="S9" s="70">
        <v>17.0974672275978</v>
      </c>
      <c r="T9" s="70">
        <v>17.632534423053599</v>
      </c>
      <c r="U9" s="72">
        <v>-3.1295114553116199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221428.55230000001</v>
      </c>
      <c r="E10" s="70">
        <v>295887.54550000001</v>
      </c>
      <c r="F10" s="71">
        <v>74.835374339877404</v>
      </c>
      <c r="G10" s="70">
        <v>257227.06219999999</v>
      </c>
      <c r="H10" s="71">
        <v>-13.9170853928914</v>
      </c>
      <c r="I10" s="70">
        <v>59170.495499999997</v>
      </c>
      <c r="J10" s="71">
        <v>26.722161566514501</v>
      </c>
      <c r="K10" s="70">
        <v>61420.178999999996</v>
      </c>
      <c r="L10" s="71">
        <v>23.877806042135798</v>
      </c>
      <c r="M10" s="71">
        <v>-3.6627758769638002E-2</v>
      </c>
      <c r="N10" s="70">
        <v>780932.90179999999</v>
      </c>
      <c r="O10" s="70">
        <v>55799280.660099998</v>
      </c>
      <c r="P10" s="70">
        <v>108534</v>
      </c>
      <c r="Q10" s="70">
        <v>116744</v>
      </c>
      <c r="R10" s="71">
        <v>-7.0324813266634703</v>
      </c>
      <c r="S10" s="70">
        <v>2.0401768321447702</v>
      </c>
      <c r="T10" s="70">
        <v>2.1491483759336698</v>
      </c>
      <c r="U10" s="72">
        <v>-5.3412793475526099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54880.044399999999</v>
      </c>
      <c r="E11" s="70">
        <v>74727.915299999993</v>
      </c>
      <c r="F11" s="71">
        <v>73.439817208442904</v>
      </c>
      <c r="G11" s="70">
        <v>59087.385199999997</v>
      </c>
      <c r="H11" s="71">
        <v>-7.12053983394072</v>
      </c>
      <c r="I11" s="70">
        <v>12170.9476</v>
      </c>
      <c r="J11" s="71">
        <v>22.177364710732601</v>
      </c>
      <c r="K11" s="70">
        <v>13256.0519</v>
      </c>
      <c r="L11" s="71">
        <v>22.434656492465699</v>
      </c>
      <c r="M11" s="71">
        <v>-8.1857276071769E-2</v>
      </c>
      <c r="N11" s="70">
        <v>170030.611</v>
      </c>
      <c r="O11" s="70">
        <v>18065158.181400001</v>
      </c>
      <c r="P11" s="70">
        <v>2896</v>
      </c>
      <c r="Q11" s="70">
        <v>3070</v>
      </c>
      <c r="R11" s="71">
        <v>-5.6677524429967399</v>
      </c>
      <c r="S11" s="70">
        <v>18.950291574585599</v>
      </c>
      <c r="T11" s="70">
        <v>18.039213192182402</v>
      </c>
      <c r="U11" s="72">
        <v>4.8077275160508801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252887.946</v>
      </c>
      <c r="E12" s="70">
        <v>671265.59759999998</v>
      </c>
      <c r="F12" s="71">
        <v>37.673306498077601</v>
      </c>
      <c r="G12" s="70">
        <v>595497.36410000001</v>
      </c>
      <c r="H12" s="71">
        <v>-57.533322354465803</v>
      </c>
      <c r="I12" s="70">
        <v>43798.347000000002</v>
      </c>
      <c r="J12" s="71">
        <v>17.319270330108999</v>
      </c>
      <c r="K12" s="70">
        <v>17413.6967</v>
      </c>
      <c r="L12" s="71">
        <v>2.9242273349636099</v>
      </c>
      <c r="M12" s="71">
        <v>1.51516652406149</v>
      </c>
      <c r="N12" s="70">
        <v>1369328.5504000001</v>
      </c>
      <c r="O12" s="70">
        <v>65459833.241300002</v>
      </c>
      <c r="P12" s="70">
        <v>2271</v>
      </c>
      <c r="Q12" s="70">
        <v>2906</v>
      </c>
      <c r="R12" s="71">
        <v>-21.851342050929102</v>
      </c>
      <c r="S12" s="70">
        <v>111.355326287979</v>
      </c>
      <c r="T12" s="70">
        <v>124.139163248451</v>
      </c>
      <c r="U12" s="72">
        <v>-11.480220467777199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407829.67719999998</v>
      </c>
      <c r="E13" s="70">
        <v>610390.28049999999</v>
      </c>
      <c r="F13" s="71">
        <v>66.814575891661804</v>
      </c>
      <c r="G13" s="70">
        <v>529551.89029999997</v>
      </c>
      <c r="H13" s="71">
        <v>-22.98588964172</v>
      </c>
      <c r="I13" s="70">
        <v>17147.349900000001</v>
      </c>
      <c r="J13" s="71">
        <v>4.2045370552057504</v>
      </c>
      <c r="K13" s="70">
        <v>117243.124</v>
      </c>
      <c r="L13" s="71">
        <v>22.140063353107799</v>
      </c>
      <c r="M13" s="71">
        <v>-0.85374536847039295</v>
      </c>
      <c r="N13" s="70">
        <v>1517544.0301999999</v>
      </c>
      <c r="O13" s="70">
        <v>100573764.693</v>
      </c>
      <c r="P13" s="70">
        <v>13786</v>
      </c>
      <c r="Q13" s="70">
        <v>15224</v>
      </c>
      <c r="R13" s="71">
        <v>-9.4456121912769309</v>
      </c>
      <c r="S13" s="70">
        <v>29.582886783693599</v>
      </c>
      <c r="T13" s="70">
        <v>29.543014339201299</v>
      </c>
      <c r="U13" s="72">
        <v>0.134782128545753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200758.44469999999</v>
      </c>
      <c r="E14" s="70">
        <v>240607.9234</v>
      </c>
      <c r="F14" s="71">
        <v>83.4380023164275</v>
      </c>
      <c r="G14" s="70">
        <v>237496.8762</v>
      </c>
      <c r="H14" s="71">
        <v>-15.4690167246924</v>
      </c>
      <c r="I14" s="70">
        <v>40501.427499999998</v>
      </c>
      <c r="J14" s="71">
        <v>20.1742086418943</v>
      </c>
      <c r="K14" s="70">
        <v>44460.268100000001</v>
      </c>
      <c r="L14" s="71">
        <v>18.720359110138101</v>
      </c>
      <c r="M14" s="71">
        <v>-8.9042211601059004E-2</v>
      </c>
      <c r="N14" s="70">
        <v>717874.06649999996</v>
      </c>
      <c r="O14" s="70">
        <v>51553128.864699997</v>
      </c>
      <c r="P14" s="70">
        <v>2680</v>
      </c>
      <c r="Q14" s="70">
        <v>3165</v>
      </c>
      <c r="R14" s="71">
        <v>-15.3238546603475</v>
      </c>
      <c r="S14" s="70">
        <v>74.909867425373093</v>
      </c>
      <c r="T14" s="70">
        <v>71.590377156398105</v>
      </c>
      <c r="U14" s="72">
        <v>4.4313124332811897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84658.001300000004</v>
      </c>
      <c r="E15" s="70">
        <v>125548.52650000001</v>
      </c>
      <c r="F15" s="71">
        <v>67.430501703259694</v>
      </c>
      <c r="G15" s="70">
        <v>105062.6505</v>
      </c>
      <c r="H15" s="71">
        <v>-19.4214110370269</v>
      </c>
      <c r="I15" s="70">
        <v>13679.3397</v>
      </c>
      <c r="J15" s="71">
        <v>16.1583541897297</v>
      </c>
      <c r="K15" s="70">
        <v>18041.273399999998</v>
      </c>
      <c r="L15" s="71">
        <v>17.171919149327</v>
      </c>
      <c r="M15" s="71">
        <v>-0.241775267371094</v>
      </c>
      <c r="N15" s="70">
        <v>630420.51340000005</v>
      </c>
      <c r="O15" s="70">
        <v>39885440.906199999</v>
      </c>
      <c r="P15" s="70">
        <v>2686</v>
      </c>
      <c r="Q15" s="70">
        <v>3278</v>
      </c>
      <c r="R15" s="71">
        <v>-18.0597925564369</v>
      </c>
      <c r="S15" s="70">
        <v>31.518243224125101</v>
      </c>
      <c r="T15" s="70">
        <v>46.317946766320901</v>
      </c>
      <c r="U15" s="72">
        <v>-46.955991287190997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1334272.5260000001</v>
      </c>
      <c r="E16" s="70">
        <v>1903559.8899000001</v>
      </c>
      <c r="F16" s="71">
        <v>70.093540690757806</v>
      </c>
      <c r="G16" s="70">
        <v>1611256.4617999999</v>
      </c>
      <c r="H16" s="71">
        <v>-17.190555468157399</v>
      </c>
      <c r="I16" s="70">
        <v>44622.543799999999</v>
      </c>
      <c r="J16" s="71">
        <v>3.3443350537819598</v>
      </c>
      <c r="K16" s="70">
        <v>57387.293700000002</v>
      </c>
      <c r="L16" s="71">
        <v>3.5616486301560202</v>
      </c>
      <c r="M16" s="71">
        <v>-0.222431640821564</v>
      </c>
      <c r="N16" s="70">
        <v>4595976.0059000002</v>
      </c>
      <c r="O16" s="70">
        <v>308077376.60790002</v>
      </c>
      <c r="P16" s="70">
        <v>69348</v>
      </c>
      <c r="Q16" s="70">
        <v>74155</v>
      </c>
      <c r="R16" s="71">
        <v>-6.4823680129458596</v>
      </c>
      <c r="S16" s="70">
        <v>19.240245226971201</v>
      </c>
      <c r="T16" s="70">
        <v>19.881731486750699</v>
      </c>
      <c r="U16" s="72">
        <v>-3.3340856741278002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1178704.9415</v>
      </c>
      <c r="E17" s="70">
        <v>1022247.8817</v>
      </c>
      <c r="F17" s="71">
        <v>115.30519775104</v>
      </c>
      <c r="G17" s="70">
        <v>709667.11939999997</v>
      </c>
      <c r="H17" s="71">
        <v>66.092652354607594</v>
      </c>
      <c r="I17" s="70">
        <v>42312.667699999998</v>
      </c>
      <c r="J17" s="71">
        <v>3.5897590830622601</v>
      </c>
      <c r="K17" s="70">
        <v>84152.755699999994</v>
      </c>
      <c r="L17" s="71">
        <v>11.858060406003901</v>
      </c>
      <c r="M17" s="71">
        <v>-0.49719213176045801</v>
      </c>
      <c r="N17" s="70">
        <v>6755892.6173999999</v>
      </c>
      <c r="O17" s="70">
        <v>306762679.6699</v>
      </c>
      <c r="P17" s="70">
        <v>15963</v>
      </c>
      <c r="Q17" s="70">
        <v>17683</v>
      </c>
      <c r="R17" s="71">
        <v>-9.7268563026635793</v>
      </c>
      <c r="S17" s="70">
        <v>73.839813412265897</v>
      </c>
      <c r="T17" s="70">
        <v>83.890855929423694</v>
      </c>
      <c r="U17" s="72">
        <v>-13.611955465055701</v>
      </c>
    </row>
    <row r="18" spans="1:21" ht="12" thickBot="1" x14ac:dyDescent="0.2">
      <c r="A18" s="55"/>
      <c r="B18" s="44" t="s">
        <v>16</v>
      </c>
      <c r="C18" s="45"/>
      <c r="D18" s="70">
        <v>2321084.8457999998</v>
      </c>
      <c r="E18" s="70">
        <v>2929025.8487999998</v>
      </c>
      <c r="F18" s="71">
        <v>79.244259546256004</v>
      </c>
      <c r="G18" s="70">
        <v>2584190.6014999999</v>
      </c>
      <c r="H18" s="71">
        <v>-10.1813602892635</v>
      </c>
      <c r="I18" s="70">
        <v>348669.19339999999</v>
      </c>
      <c r="J18" s="71">
        <v>15.0218202506003</v>
      </c>
      <c r="K18" s="70">
        <v>349892.4865</v>
      </c>
      <c r="L18" s="71">
        <v>13.5397321813996</v>
      </c>
      <c r="M18" s="71">
        <v>-3.4961971096799998E-3</v>
      </c>
      <c r="N18" s="70">
        <v>7817018.3842000002</v>
      </c>
      <c r="O18" s="70">
        <v>641348913.63680005</v>
      </c>
      <c r="P18" s="70">
        <v>101605</v>
      </c>
      <c r="Q18" s="70">
        <v>110913</v>
      </c>
      <c r="R18" s="71">
        <v>-8.3921632270337998</v>
      </c>
      <c r="S18" s="70">
        <v>22.8441990630382</v>
      </c>
      <c r="T18" s="70">
        <v>22.937457051022001</v>
      </c>
      <c r="U18" s="72">
        <v>-0.40823487716240697</v>
      </c>
    </row>
    <row r="19" spans="1:21" ht="12" thickBot="1" x14ac:dyDescent="0.2">
      <c r="A19" s="55"/>
      <c r="B19" s="44" t="s">
        <v>17</v>
      </c>
      <c r="C19" s="45"/>
      <c r="D19" s="70">
        <v>1204261.5806</v>
      </c>
      <c r="E19" s="70">
        <v>1079959.5255</v>
      </c>
      <c r="F19" s="71">
        <v>111.509880895069</v>
      </c>
      <c r="G19" s="70">
        <v>996198.40489999996</v>
      </c>
      <c r="H19" s="71">
        <v>20.885716607916699</v>
      </c>
      <c r="I19" s="70">
        <v>-25169.6855</v>
      </c>
      <c r="J19" s="71">
        <v>-2.0900513564054499</v>
      </c>
      <c r="K19" s="70">
        <v>42154.577100000002</v>
      </c>
      <c r="L19" s="71">
        <v>4.2315443281834604</v>
      </c>
      <c r="M19" s="71">
        <v>-1.59708072602156</v>
      </c>
      <c r="N19" s="70">
        <v>4645846.8068000004</v>
      </c>
      <c r="O19" s="70">
        <v>198917168.7951</v>
      </c>
      <c r="P19" s="70">
        <v>16709</v>
      </c>
      <c r="Q19" s="70">
        <v>19260</v>
      </c>
      <c r="R19" s="71">
        <v>-13.245067497403999</v>
      </c>
      <c r="S19" s="70">
        <v>72.072630354898607</v>
      </c>
      <c r="T19" s="70">
        <v>70.516532440290803</v>
      </c>
      <c r="U19" s="72">
        <v>2.15906913199266</v>
      </c>
    </row>
    <row r="20" spans="1:21" ht="12" thickBot="1" x14ac:dyDescent="0.2">
      <c r="A20" s="55"/>
      <c r="B20" s="44" t="s">
        <v>18</v>
      </c>
      <c r="C20" s="45"/>
      <c r="D20" s="70">
        <v>1569379.9361</v>
      </c>
      <c r="E20" s="70">
        <v>1792877.3794</v>
      </c>
      <c r="F20" s="71">
        <v>87.534147852610303</v>
      </c>
      <c r="G20" s="70">
        <v>1566712.6298</v>
      </c>
      <c r="H20" s="71">
        <v>0.17024859883465501</v>
      </c>
      <c r="I20" s="70">
        <v>84097.893899999995</v>
      </c>
      <c r="J20" s="71">
        <v>5.3586701324210999</v>
      </c>
      <c r="K20" s="70">
        <v>59743.524799999999</v>
      </c>
      <c r="L20" s="71">
        <v>3.8133046012162799</v>
      </c>
      <c r="M20" s="71">
        <v>0.40764868128436899</v>
      </c>
      <c r="N20" s="70">
        <v>6599951.7226</v>
      </c>
      <c r="O20" s="70">
        <v>330439918.21149999</v>
      </c>
      <c r="P20" s="70">
        <v>49383</v>
      </c>
      <c r="Q20" s="70">
        <v>54332</v>
      </c>
      <c r="R20" s="71">
        <v>-9.1088124861959798</v>
      </c>
      <c r="S20" s="70">
        <v>31.779760972399401</v>
      </c>
      <c r="T20" s="70">
        <v>37.093522544724998</v>
      </c>
      <c r="U20" s="72">
        <v>-16.720583823586999</v>
      </c>
    </row>
    <row r="21" spans="1:21" ht="12" thickBot="1" x14ac:dyDescent="0.2">
      <c r="A21" s="55"/>
      <c r="B21" s="44" t="s">
        <v>19</v>
      </c>
      <c r="C21" s="45"/>
      <c r="D21" s="70">
        <v>436545.46389999997</v>
      </c>
      <c r="E21" s="70">
        <v>506648.49560000002</v>
      </c>
      <c r="F21" s="71">
        <v>86.163379086524202</v>
      </c>
      <c r="G21" s="70">
        <v>458196.13209999999</v>
      </c>
      <c r="H21" s="71">
        <v>-4.7251966315758498</v>
      </c>
      <c r="I21" s="70">
        <v>35376.2327</v>
      </c>
      <c r="J21" s="71">
        <v>8.1036766214351701</v>
      </c>
      <c r="K21" s="70">
        <v>30926.573899999999</v>
      </c>
      <c r="L21" s="71">
        <v>6.7496366148395097</v>
      </c>
      <c r="M21" s="71">
        <v>0.143878168153634</v>
      </c>
      <c r="N21" s="70">
        <v>1716535.1085999999</v>
      </c>
      <c r="O21" s="70">
        <v>120686742.70299999</v>
      </c>
      <c r="P21" s="70">
        <v>36761</v>
      </c>
      <c r="Q21" s="70">
        <v>39699</v>
      </c>
      <c r="R21" s="71">
        <v>-7.4006901937076499</v>
      </c>
      <c r="S21" s="70">
        <v>11.8752336416311</v>
      </c>
      <c r="T21" s="70">
        <v>17.714467296405498</v>
      </c>
      <c r="U21" s="72">
        <v>-49.171526480992704</v>
      </c>
    </row>
    <row r="22" spans="1:21" ht="12" thickBot="1" x14ac:dyDescent="0.2">
      <c r="A22" s="55"/>
      <c r="B22" s="44" t="s">
        <v>20</v>
      </c>
      <c r="C22" s="45"/>
      <c r="D22" s="70">
        <v>1612909.0771999999</v>
      </c>
      <c r="E22" s="70">
        <v>1827382.3488</v>
      </c>
      <c r="F22" s="71">
        <v>88.2633608811621</v>
      </c>
      <c r="G22" s="70">
        <v>1675624.5421</v>
      </c>
      <c r="H22" s="71">
        <v>-3.74281131150066</v>
      </c>
      <c r="I22" s="70">
        <v>182126.0061</v>
      </c>
      <c r="J22" s="71">
        <v>11.291771413189</v>
      </c>
      <c r="K22" s="70">
        <v>147181.84529999999</v>
      </c>
      <c r="L22" s="71">
        <v>8.7837007397577391</v>
      </c>
      <c r="M22" s="71">
        <v>0.23742167879994699</v>
      </c>
      <c r="N22" s="70">
        <v>5241431.3202</v>
      </c>
      <c r="O22" s="70">
        <v>403899712.32569999</v>
      </c>
      <c r="P22" s="70">
        <v>89036</v>
      </c>
      <c r="Q22" s="70">
        <v>95737</v>
      </c>
      <c r="R22" s="71">
        <v>-6.9993837283390903</v>
      </c>
      <c r="S22" s="70">
        <v>18.115246385731599</v>
      </c>
      <c r="T22" s="70">
        <v>17.794524404357801</v>
      </c>
      <c r="U22" s="72">
        <v>1.77045332171942</v>
      </c>
    </row>
    <row r="23" spans="1:21" ht="12" thickBot="1" x14ac:dyDescent="0.2">
      <c r="A23" s="55"/>
      <c r="B23" s="44" t="s">
        <v>21</v>
      </c>
      <c r="C23" s="45"/>
      <c r="D23" s="70">
        <v>4252926.7105999999</v>
      </c>
      <c r="E23" s="70">
        <v>4133863.7310000001</v>
      </c>
      <c r="F23" s="71">
        <v>102.880186366743</v>
      </c>
      <c r="G23" s="70">
        <v>3593127.8966999999</v>
      </c>
      <c r="H23" s="71">
        <v>18.362797898342901</v>
      </c>
      <c r="I23" s="70">
        <v>40723.408600000002</v>
      </c>
      <c r="J23" s="71">
        <v>0.95753845224985701</v>
      </c>
      <c r="K23" s="70">
        <v>208800.38389999999</v>
      </c>
      <c r="L23" s="71">
        <v>5.8111035816945602</v>
      </c>
      <c r="M23" s="71">
        <v>-0.80496487679110995</v>
      </c>
      <c r="N23" s="70">
        <v>19353965.796500001</v>
      </c>
      <c r="O23" s="70">
        <v>885144067.07850003</v>
      </c>
      <c r="P23" s="70">
        <v>101578</v>
      </c>
      <c r="Q23" s="70">
        <v>112144</v>
      </c>
      <c r="R23" s="71">
        <v>-9.4218148095306002</v>
      </c>
      <c r="S23" s="70">
        <v>41.868580899407398</v>
      </c>
      <c r="T23" s="70">
        <v>46.382781052931897</v>
      </c>
      <c r="U23" s="72">
        <v>-10.78183223924</v>
      </c>
    </row>
    <row r="24" spans="1:21" ht="12" thickBot="1" x14ac:dyDescent="0.2">
      <c r="A24" s="55"/>
      <c r="B24" s="44" t="s">
        <v>22</v>
      </c>
      <c r="C24" s="45"/>
      <c r="D24" s="70">
        <v>369107.71220000001</v>
      </c>
      <c r="E24" s="70">
        <v>455700.69280000002</v>
      </c>
      <c r="F24" s="71">
        <v>80.997838719985396</v>
      </c>
      <c r="G24" s="70">
        <v>397592.48810000002</v>
      </c>
      <c r="H24" s="71">
        <v>-7.16431440546625</v>
      </c>
      <c r="I24" s="70">
        <v>54580.647700000001</v>
      </c>
      <c r="J24" s="71">
        <v>14.7871870177629</v>
      </c>
      <c r="K24" s="70">
        <v>67699.979500000001</v>
      </c>
      <c r="L24" s="71">
        <v>17.027479523952302</v>
      </c>
      <c r="M24" s="71">
        <v>-0.19378634819232099</v>
      </c>
      <c r="N24" s="70">
        <v>1282781.0460000001</v>
      </c>
      <c r="O24" s="70">
        <v>82231033.180700004</v>
      </c>
      <c r="P24" s="70">
        <v>29428</v>
      </c>
      <c r="Q24" s="70">
        <v>31899</v>
      </c>
      <c r="R24" s="71">
        <v>-7.7463243361860803</v>
      </c>
      <c r="S24" s="70">
        <v>12.542738623080099</v>
      </c>
      <c r="T24" s="70">
        <v>12.7340777203047</v>
      </c>
      <c r="U24" s="72">
        <v>-1.5254969666079601</v>
      </c>
    </row>
    <row r="25" spans="1:21" ht="12" thickBot="1" x14ac:dyDescent="0.2">
      <c r="A25" s="55"/>
      <c r="B25" s="44" t="s">
        <v>23</v>
      </c>
      <c r="C25" s="45"/>
      <c r="D25" s="70">
        <v>387327.78570000001</v>
      </c>
      <c r="E25" s="70">
        <v>522213.41810000001</v>
      </c>
      <c r="F25" s="71">
        <v>74.170400888823906</v>
      </c>
      <c r="G25" s="70">
        <v>461163.73540000001</v>
      </c>
      <c r="H25" s="71">
        <v>-16.010788366946699</v>
      </c>
      <c r="I25" s="70">
        <v>26823.264200000001</v>
      </c>
      <c r="J25" s="71">
        <v>6.9252104264927796</v>
      </c>
      <c r="K25" s="70">
        <v>11928.022999999999</v>
      </c>
      <c r="L25" s="71">
        <v>2.5865049838869001</v>
      </c>
      <c r="M25" s="71">
        <v>1.24876026815173</v>
      </c>
      <c r="N25" s="70">
        <v>1467731.2263</v>
      </c>
      <c r="O25" s="70">
        <v>89959953.327500001</v>
      </c>
      <c r="P25" s="70">
        <v>22660</v>
      </c>
      <c r="Q25" s="70">
        <v>23963</v>
      </c>
      <c r="R25" s="71">
        <v>-5.4375495555648303</v>
      </c>
      <c r="S25" s="70">
        <v>17.0930179037952</v>
      </c>
      <c r="T25" s="70">
        <v>21.1689019071068</v>
      </c>
      <c r="U25" s="72">
        <v>-23.845315240713401</v>
      </c>
    </row>
    <row r="26" spans="1:21" ht="12" thickBot="1" x14ac:dyDescent="0.2">
      <c r="A26" s="55"/>
      <c r="B26" s="44" t="s">
        <v>24</v>
      </c>
      <c r="C26" s="45"/>
      <c r="D26" s="70">
        <v>614721.87529999996</v>
      </c>
      <c r="E26" s="70">
        <v>766051.39489999996</v>
      </c>
      <c r="F26" s="71">
        <v>80.245513472401598</v>
      </c>
      <c r="G26" s="70">
        <v>675775.55889999995</v>
      </c>
      <c r="H26" s="71">
        <v>-9.0346096120109394</v>
      </c>
      <c r="I26" s="70">
        <v>109860.26880000001</v>
      </c>
      <c r="J26" s="71">
        <v>17.871540482659</v>
      </c>
      <c r="K26" s="70">
        <v>120911.0698</v>
      </c>
      <c r="L26" s="71">
        <v>17.892193378052099</v>
      </c>
      <c r="M26" s="71">
        <v>-9.1396106396868002E-2</v>
      </c>
      <c r="N26" s="70">
        <v>1963364.1514000001</v>
      </c>
      <c r="O26" s="70">
        <v>185041266.58340001</v>
      </c>
      <c r="P26" s="70">
        <v>41756</v>
      </c>
      <c r="Q26" s="70">
        <v>44531</v>
      </c>
      <c r="R26" s="71">
        <v>-6.23161393186769</v>
      </c>
      <c r="S26" s="70">
        <v>14.7217615504359</v>
      </c>
      <c r="T26" s="70">
        <v>13.9462733444118</v>
      </c>
      <c r="U26" s="72">
        <v>5.2676318888017004</v>
      </c>
    </row>
    <row r="27" spans="1:21" ht="12" thickBot="1" x14ac:dyDescent="0.2">
      <c r="A27" s="55"/>
      <c r="B27" s="44" t="s">
        <v>25</v>
      </c>
      <c r="C27" s="45"/>
      <c r="D27" s="70">
        <v>257682.70670000001</v>
      </c>
      <c r="E27" s="70">
        <v>361311.22720000002</v>
      </c>
      <c r="F27" s="71">
        <v>71.318765457947606</v>
      </c>
      <c r="G27" s="70">
        <v>320084.59499999997</v>
      </c>
      <c r="H27" s="71">
        <v>-19.495436292396398</v>
      </c>
      <c r="I27" s="70">
        <v>59520.900800000003</v>
      </c>
      <c r="J27" s="71">
        <v>23.0985235921538</v>
      </c>
      <c r="K27" s="70">
        <v>96530.625899999999</v>
      </c>
      <c r="L27" s="71">
        <v>30.157848083879198</v>
      </c>
      <c r="M27" s="71">
        <v>-0.383398789295533</v>
      </c>
      <c r="N27" s="70">
        <v>859483.42539999995</v>
      </c>
      <c r="O27" s="70">
        <v>75233865.3204</v>
      </c>
      <c r="P27" s="70">
        <v>32443</v>
      </c>
      <c r="Q27" s="70">
        <v>34274</v>
      </c>
      <c r="R27" s="71">
        <v>-5.3422419326603299</v>
      </c>
      <c r="S27" s="70">
        <v>7.9426288166938903</v>
      </c>
      <c r="T27" s="70">
        <v>7.9666682645737303</v>
      </c>
      <c r="U27" s="72">
        <v>-0.302663619749034</v>
      </c>
    </row>
    <row r="28" spans="1:21" ht="12" thickBot="1" x14ac:dyDescent="0.2">
      <c r="A28" s="55"/>
      <c r="B28" s="44" t="s">
        <v>26</v>
      </c>
      <c r="C28" s="45"/>
      <c r="D28" s="70">
        <v>1185603.8647</v>
      </c>
      <c r="E28" s="70">
        <v>1585591.0843</v>
      </c>
      <c r="F28" s="71">
        <v>74.773620792867604</v>
      </c>
      <c r="G28" s="70">
        <v>1409101.7612000001</v>
      </c>
      <c r="H28" s="71">
        <v>-15.861018888349699</v>
      </c>
      <c r="I28" s="70">
        <v>56535.815999999999</v>
      </c>
      <c r="J28" s="71">
        <v>4.7685249418704903</v>
      </c>
      <c r="K28" s="70">
        <v>-23927.819500000001</v>
      </c>
      <c r="L28" s="71">
        <v>-1.6980902415183201</v>
      </c>
      <c r="M28" s="71">
        <v>-3.3627650651577299</v>
      </c>
      <c r="N28" s="70">
        <v>4107972.8078000001</v>
      </c>
      <c r="O28" s="70">
        <v>265446467.39250001</v>
      </c>
      <c r="P28" s="70">
        <v>47254</v>
      </c>
      <c r="Q28" s="70">
        <v>49664</v>
      </c>
      <c r="R28" s="71">
        <v>-4.8526095360824799</v>
      </c>
      <c r="S28" s="70">
        <v>25.090021261692101</v>
      </c>
      <c r="T28" s="70">
        <v>25.853871780364098</v>
      </c>
      <c r="U28" s="72">
        <v>-3.0444395032784599</v>
      </c>
    </row>
    <row r="29" spans="1:21" ht="12" thickBot="1" x14ac:dyDescent="0.2">
      <c r="A29" s="55"/>
      <c r="B29" s="44" t="s">
        <v>27</v>
      </c>
      <c r="C29" s="45"/>
      <c r="D29" s="70">
        <v>747513.44669999997</v>
      </c>
      <c r="E29" s="70">
        <v>935155.27980000002</v>
      </c>
      <c r="F29" s="71">
        <v>79.934687088530296</v>
      </c>
      <c r="G29" s="70">
        <v>848082.52480000001</v>
      </c>
      <c r="H29" s="71">
        <v>-11.8584070723208</v>
      </c>
      <c r="I29" s="70">
        <v>107202.2501</v>
      </c>
      <c r="J29" s="71">
        <v>14.3411801584652</v>
      </c>
      <c r="K29" s="70">
        <v>90026.357300000003</v>
      </c>
      <c r="L29" s="71">
        <v>10.6152826720761</v>
      </c>
      <c r="M29" s="71">
        <v>0.19078737955334299</v>
      </c>
      <c r="N29" s="70">
        <v>2907584.2056</v>
      </c>
      <c r="O29" s="70">
        <v>193801573.64379999</v>
      </c>
      <c r="P29" s="70">
        <v>106703</v>
      </c>
      <c r="Q29" s="70">
        <v>110197</v>
      </c>
      <c r="R29" s="71">
        <v>-3.1706852273655302</v>
      </c>
      <c r="S29" s="70">
        <v>7.00555229656148</v>
      </c>
      <c r="T29" s="70">
        <v>7.1507173534669697</v>
      </c>
      <c r="U29" s="72">
        <v>-2.0721429340658801</v>
      </c>
    </row>
    <row r="30" spans="1:21" ht="12" thickBot="1" x14ac:dyDescent="0.2">
      <c r="A30" s="55"/>
      <c r="B30" s="44" t="s">
        <v>28</v>
      </c>
      <c r="C30" s="45"/>
      <c r="D30" s="70">
        <v>1421681.0316000001</v>
      </c>
      <c r="E30" s="70">
        <v>1915490.7523000001</v>
      </c>
      <c r="F30" s="71">
        <v>74.220198134234593</v>
      </c>
      <c r="G30" s="70">
        <v>1673580.2132999999</v>
      </c>
      <c r="H30" s="71">
        <v>-15.051515290283</v>
      </c>
      <c r="I30" s="70">
        <v>132982.40820000001</v>
      </c>
      <c r="J30" s="71">
        <v>9.3538849604216701</v>
      </c>
      <c r="K30" s="70">
        <v>159831.5471</v>
      </c>
      <c r="L30" s="71">
        <v>9.5502770545333409</v>
      </c>
      <c r="M30" s="71">
        <v>-0.16798397680028501</v>
      </c>
      <c r="N30" s="70">
        <v>4715760.0454000002</v>
      </c>
      <c r="O30" s="70">
        <v>354411140.51700002</v>
      </c>
      <c r="P30" s="70">
        <v>89372</v>
      </c>
      <c r="Q30" s="70">
        <v>93999</v>
      </c>
      <c r="R30" s="71">
        <v>-4.9223927914126797</v>
      </c>
      <c r="S30" s="70">
        <v>15.9074545898044</v>
      </c>
      <c r="T30" s="70">
        <v>16.497081154054801</v>
      </c>
      <c r="U30" s="72">
        <v>-3.7066053586494498</v>
      </c>
    </row>
    <row r="31" spans="1:21" ht="12" thickBot="1" x14ac:dyDescent="0.2">
      <c r="A31" s="55"/>
      <c r="B31" s="44" t="s">
        <v>29</v>
      </c>
      <c r="C31" s="45"/>
      <c r="D31" s="70">
        <v>2149212.6505999998</v>
      </c>
      <c r="E31" s="70">
        <v>2120410.1461</v>
      </c>
      <c r="F31" s="71">
        <v>101.358345910246</v>
      </c>
      <c r="G31" s="70">
        <v>1907260.8865</v>
      </c>
      <c r="H31" s="71">
        <v>12.685824252601501</v>
      </c>
      <c r="I31" s="70">
        <v>-84411.939400000003</v>
      </c>
      <c r="J31" s="71">
        <v>-3.9275750296944598</v>
      </c>
      <c r="K31" s="70">
        <v>-157615.30100000001</v>
      </c>
      <c r="L31" s="71">
        <v>-8.2639612711420192</v>
      </c>
      <c r="M31" s="71">
        <v>-0.46444324336252102</v>
      </c>
      <c r="N31" s="70">
        <v>9885621.0913999993</v>
      </c>
      <c r="O31" s="70">
        <v>338957717.94739997</v>
      </c>
      <c r="P31" s="70">
        <v>45943</v>
      </c>
      <c r="Q31" s="70">
        <v>53931</v>
      </c>
      <c r="R31" s="71">
        <v>-14.811518421687</v>
      </c>
      <c r="S31" s="70">
        <v>46.779980641229301</v>
      </c>
      <c r="T31" s="70">
        <v>52.108946787561898</v>
      </c>
      <c r="U31" s="72">
        <v>-11.3915526968728</v>
      </c>
    </row>
    <row r="32" spans="1:21" ht="12" thickBot="1" x14ac:dyDescent="0.2">
      <c r="A32" s="55"/>
      <c r="B32" s="44" t="s">
        <v>30</v>
      </c>
      <c r="C32" s="45"/>
      <c r="D32" s="70">
        <v>111596.7988</v>
      </c>
      <c r="E32" s="70">
        <v>180994.2205</v>
      </c>
      <c r="F32" s="71">
        <v>61.657658731705197</v>
      </c>
      <c r="G32" s="70">
        <v>153174.7438</v>
      </c>
      <c r="H32" s="71">
        <v>-27.144125701485301</v>
      </c>
      <c r="I32" s="70">
        <v>25344.424200000001</v>
      </c>
      <c r="J32" s="71">
        <v>22.710708974207598</v>
      </c>
      <c r="K32" s="70">
        <v>36875.378499999999</v>
      </c>
      <c r="L32" s="71">
        <v>24.074059198785498</v>
      </c>
      <c r="M32" s="71">
        <v>-0.31270063573720303</v>
      </c>
      <c r="N32" s="70">
        <v>367494.59399999998</v>
      </c>
      <c r="O32" s="70">
        <v>35686615.422300003</v>
      </c>
      <c r="P32" s="70">
        <v>22068</v>
      </c>
      <c r="Q32" s="70">
        <v>22806</v>
      </c>
      <c r="R32" s="71">
        <v>-3.2359905288082098</v>
      </c>
      <c r="S32" s="70">
        <v>5.0569511872394397</v>
      </c>
      <c r="T32" s="70">
        <v>5.1235764842585301</v>
      </c>
      <c r="U32" s="72">
        <v>-1.3174993103988599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0">
        <v>221.31389999999999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259005.81909999999</v>
      </c>
      <c r="E35" s="70">
        <v>409310.25770000002</v>
      </c>
      <c r="F35" s="71">
        <v>63.278604488294</v>
      </c>
      <c r="G35" s="70">
        <v>337066.46659999999</v>
      </c>
      <c r="H35" s="71">
        <v>-23.1588292621928</v>
      </c>
      <c r="I35" s="70">
        <v>20641.3645</v>
      </c>
      <c r="J35" s="71">
        <v>7.9694597487134198</v>
      </c>
      <c r="K35" s="70">
        <v>11586.837799999999</v>
      </c>
      <c r="L35" s="71">
        <v>3.43755281172785</v>
      </c>
      <c r="M35" s="71">
        <v>0.78144933555555596</v>
      </c>
      <c r="N35" s="70">
        <v>927595.62769999995</v>
      </c>
      <c r="O35" s="70">
        <v>52955476.636799999</v>
      </c>
      <c r="P35" s="70">
        <v>16697</v>
      </c>
      <c r="Q35" s="70">
        <v>18393</v>
      </c>
      <c r="R35" s="71">
        <v>-9.2208992551514193</v>
      </c>
      <c r="S35" s="70">
        <v>15.5121170928909</v>
      </c>
      <c r="T35" s="70">
        <v>15.609860104387501</v>
      </c>
      <c r="U35" s="72">
        <v>-0.63010748894743196</v>
      </c>
    </row>
    <row r="36" spans="1:21" ht="12" customHeight="1" thickBot="1" x14ac:dyDescent="0.2">
      <c r="A36" s="55"/>
      <c r="B36" s="44" t="s">
        <v>70</v>
      </c>
      <c r="C36" s="45"/>
      <c r="D36" s="70">
        <v>115421.53</v>
      </c>
      <c r="E36" s="73"/>
      <c r="F36" s="73"/>
      <c r="G36" s="70">
        <v>6304.28</v>
      </c>
      <c r="H36" s="71">
        <v>1730.8439663212901</v>
      </c>
      <c r="I36" s="70">
        <v>5024.53</v>
      </c>
      <c r="J36" s="71">
        <v>4.3531999619135204</v>
      </c>
      <c r="K36" s="70">
        <v>504.34</v>
      </c>
      <c r="L36" s="71">
        <v>7.9999619306249103</v>
      </c>
      <c r="M36" s="71">
        <v>8.9625847642463405</v>
      </c>
      <c r="N36" s="70">
        <v>1071558.53</v>
      </c>
      <c r="O36" s="70">
        <v>22948250.09</v>
      </c>
      <c r="P36" s="70">
        <v>86</v>
      </c>
      <c r="Q36" s="70">
        <v>111</v>
      </c>
      <c r="R36" s="71">
        <v>-22.5225225225225</v>
      </c>
      <c r="S36" s="70">
        <v>1342.1108139534899</v>
      </c>
      <c r="T36" s="70">
        <v>1702.1645045045</v>
      </c>
      <c r="U36" s="72">
        <v>-26.8274189290225</v>
      </c>
    </row>
    <row r="37" spans="1:21" ht="12" thickBot="1" x14ac:dyDescent="0.2">
      <c r="A37" s="55"/>
      <c r="B37" s="44" t="s">
        <v>36</v>
      </c>
      <c r="C37" s="45"/>
      <c r="D37" s="70">
        <v>1479867.46</v>
      </c>
      <c r="E37" s="70">
        <v>609355.75379999995</v>
      </c>
      <c r="F37" s="71">
        <v>242.857715016459</v>
      </c>
      <c r="G37" s="70">
        <v>1953060.77</v>
      </c>
      <c r="H37" s="71">
        <v>-24.228294237869498</v>
      </c>
      <c r="I37" s="70">
        <v>-246034.36</v>
      </c>
      <c r="J37" s="71">
        <v>-16.625432118089801</v>
      </c>
      <c r="K37" s="70">
        <v>-309376.77</v>
      </c>
      <c r="L37" s="71">
        <v>-15.840611554549801</v>
      </c>
      <c r="M37" s="71">
        <v>-0.20474197206209099</v>
      </c>
      <c r="N37" s="70">
        <v>7623262.71</v>
      </c>
      <c r="O37" s="70">
        <v>139127259.47</v>
      </c>
      <c r="P37" s="70">
        <v>495</v>
      </c>
      <c r="Q37" s="70">
        <v>653</v>
      </c>
      <c r="R37" s="71">
        <v>-24.196018376722801</v>
      </c>
      <c r="S37" s="70">
        <v>2989.6312323232301</v>
      </c>
      <c r="T37" s="70">
        <v>3142.45638591118</v>
      </c>
      <c r="U37" s="72">
        <v>-5.1118396120442897</v>
      </c>
    </row>
    <row r="38" spans="1:21" ht="12" thickBot="1" x14ac:dyDescent="0.2">
      <c r="A38" s="55"/>
      <c r="B38" s="44" t="s">
        <v>37</v>
      </c>
      <c r="C38" s="45"/>
      <c r="D38" s="70">
        <v>713946.16</v>
      </c>
      <c r="E38" s="70">
        <v>353550.82049999997</v>
      </c>
      <c r="F38" s="71">
        <v>201.935936392488</v>
      </c>
      <c r="G38" s="70">
        <v>1155039.3899999999</v>
      </c>
      <c r="H38" s="71">
        <v>-38.188587663664002</v>
      </c>
      <c r="I38" s="70">
        <v>-47490.36</v>
      </c>
      <c r="J38" s="71">
        <v>-6.65181251202472</v>
      </c>
      <c r="K38" s="70">
        <v>-220168.19</v>
      </c>
      <c r="L38" s="71">
        <v>-19.061530879912201</v>
      </c>
      <c r="M38" s="71">
        <v>-0.78429963020543503</v>
      </c>
      <c r="N38" s="70">
        <v>4065169.21</v>
      </c>
      <c r="O38" s="70">
        <v>129395160.70999999</v>
      </c>
      <c r="P38" s="70">
        <v>235</v>
      </c>
      <c r="Q38" s="70">
        <v>310</v>
      </c>
      <c r="R38" s="71">
        <v>-24.193548387096801</v>
      </c>
      <c r="S38" s="70">
        <v>3038.0687659574501</v>
      </c>
      <c r="T38" s="70">
        <v>3188.4478709677401</v>
      </c>
      <c r="U38" s="72">
        <v>-4.9498255831251097</v>
      </c>
    </row>
    <row r="39" spans="1:21" ht="12" thickBot="1" x14ac:dyDescent="0.2">
      <c r="A39" s="55"/>
      <c r="B39" s="44" t="s">
        <v>38</v>
      </c>
      <c r="C39" s="45"/>
      <c r="D39" s="70">
        <v>790991.67</v>
      </c>
      <c r="E39" s="70">
        <v>360960.0442</v>
      </c>
      <c r="F39" s="71">
        <v>219.13552004158399</v>
      </c>
      <c r="G39" s="70">
        <v>1191292.69</v>
      </c>
      <c r="H39" s="71">
        <v>-33.602239261620902</v>
      </c>
      <c r="I39" s="70">
        <v>-161204.79999999999</v>
      </c>
      <c r="J39" s="71">
        <v>-20.380088199917498</v>
      </c>
      <c r="K39" s="70">
        <v>-263890.90999999997</v>
      </c>
      <c r="L39" s="71">
        <v>-22.151643522634199</v>
      </c>
      <c r="M39" s="71">
        <v>-0.38912333130383298</v>
      </c>
      <c r="N39" s="70">
        <v>4351294.25</v>
      </c>
      <c r="O39" s="70">
        <v>94349687.680000007</v>
      </c>
      <c r="P39" s="70">
        <v>337</v>
      </c>
      <c r="Q39" s="70">
        <v>445</v>
      </c>
      <c r="R39" s="71">
        <v>-24.269662921348299</v>
      </c>
      <c r="S39" s="70">
        <v>2347.1562908011902</v>
      </c>
      <c r="T39" s="70">
        <v>2584.1434831460701</v>
      </c>
      <c r="U39" s="72">
        <v>-10.0967793782487</v>
      </c>
    </row>
    <row r="40" spans="1:21" ht="12" thickBot="1" x14ac:dyDescent="0.2">
      <c r="A40" s="55"/>
      <c r="B40" s="44" t="s">
        <v>73</v>
      </c>
      <c r="C40" s="45"/>
      <c r="D40" s="70">
        <v>3.42</v>
      </c>
      <c r="E40" s="73"/>
      <c r="F40" s="73"/>
      <c r="G40" s="70">
        <v>7.84</v>
      </c>
      <c r="H40" s="71">
        <v>-56.377551020408198</v>
      </c>
      <c r="I40" s="70">
        <v>3.42</v>
      </c>
      <c r="J40" s="71">
        <v>100</v>
      </c>
      <c r="K40" s="70">
        <v>5.0199999999999996</v>
      </c>
      <c r="L40" s="71">
        <v>64.030612244897995</v>
      </c>
      <c r="M40" s="71">
        <v>-0.31872509960159401</v>
      </c>
      <c r="N40" s="70">
        <v>13.11</v>
      </c>
      <c r="O40" s="70">
        <v>4209.04</v>
      </c>
      <c r="P40" s="70">
        <v>2</v>
      </c>
      <c r="Q40" s="70">
        <v>2</v>
      </c>
      <c r="R40" s="71">
        <v>0</v>
      </c>
      <c r="S40" s="70">
        <v>1.71</v>
      </c>
      <c r="T40" s="70">
        <v>3</v>
      </c>
      <c r="U40" s="72">
        <v>-75.438596491228097</v>
      </c>
    </row>
    <row r="41" spans="1:21" ht="12" customHeight="1" thickBot="1" x14ac:dyDescent="0.2">
      <c r="A41" s="55"/>
      <c r="B41" s="44" t="s">
        <v>33</v>
      </c>
      <c r="C41" s="45"/>
      <c r="D41" s="70">
        <v>248899.9994</v>
      </c>
      <c r="E41" s="70">
        <v>173981.54980000001</v>
      </c>
      <c r="F41" s="71">
        <v>143.06114624575</v>
      </c>
      <c r="G41" s="70">
        <v>463960.68560000003</v>
      </c>
      <c r="H41" s="71">
        <v>-46.353213294760202</v>
      </c>
      <c r="I41" s="70">
        <v>15980.353300000001</v>
      </c>
      <c r="J41" s="71">
        <v>6.4203910560555801</v>
      </c>
      <c r="K41" s="70">
        <v>29038.169399999999</v>
      </c>
      <c r="L41" s="71">
        <v>6.2587564639119098</v>
      </c>
      <c r="M41" s="71">
        <v>-0.44967766115449398</v>
      </c>
      <c r="N41" s="70">
        <v>1313869.2315</v>
      </c>
      <c r="O41" s="70">
        <v>56594431.015699998</v>
      </c>
      <c r="P41" s="70">
        <v>329</v>
      </c>
      <c r="Q41" s="70">
        <v>440</v>
      </c>
      <c r="R41" s="71">
        <v>-25.227272727272702</v>
      </c>
      <c r="S41" s="70">
        <v>756.53495258358703</v>
      </c>
      <c r="T41" s="70">
        <v>1013.74125954545</v>
      </c>
      <c r="U41" s="72">
        <v>-33.997941018257201</v>
      </c>
    </row>
    <row r="42" spans="1:21" ht="12" thickBot="1" x14ac:dyDescent="0.2">
      <c r="A42" s="55"/>
      <c r="B42" s="44" t="s">
        <v>34</v>
      </c>
      <c r="C42" s="45"/>
      <c r="D42" s="70">
        <v>600229.06969999999</v>
      </c>
      <c r="E42" s="70">
        <v>540165.17790000001</v>
      </c>
      <c r="F42" s="71">
        <v>111.11954162493601</v>
      </c>
      <c r="G42" s="70">
        <v>692182.32949999999</v>
      </c>
      <c r="H42" s="71">
        <v>-13.2845430865626</v>
      </c>
      <c r="I42" s="70">
        <v>4846.4143999999997</v>
      </c>
      <c r="J42" s="71">
        <v>0.80742747138559701</v>
      </c>
      <c r="K42" s="70">
        <v>35278.748299999999</v>
      </c>
      <c r="L42" s="71">
        <v>5.0967421149690004</v>
      </c>
      <c r="M42" s="71">
        <v>-0.86262510339688003</v>
      </c>
      <c r="N42" s="70">
        <v>2252993.0326999999</v>
      </c>
      <c r="O42" s="70">
        <v>139629809.773</v>
      </c>
      <c r="P42" s="70">
        <v>2631</v>
      </c>
      <c r="Q42" s="70">
        <v>3094</v>
      </c>
      <c r="R42" s="71">
        <v>-14.964447317388499</v>
      </c>
      <c r="S42" s="70">
        <v>228.137236678069</v>
      </c>
      <c r="T42" s="70">
        <v>227.50807879767299</v>
      </c>
      <c r="U42" s="72">
        <v>0.27578044231510401</v>
      </c>
    </row>
    <row r="43" spans="1:21" ht="12" thickBot="1" x14ac:dyDescent="0.2">
      <c r="A43" s="55"/>
      <c r="B43" s="44" t="s">
        <v>39</v>
      </c>
      <c r="C43" s="45"/>
      <c r="D43" s="70">
        <v>736023.92</v>
      </c>
      <c r="E43" s="70">
        <v>253580.61189999999</v>
      </c>
      <c r="F43" s="71">
        <v>290.25244260008799</v>
      </c>
      <c r="G43" s="70">
        <v>978556.4</v>
      </c>
      <c r="H43" s="71">
        <v>-24.784721657331101</v>
      </c>
      <c r="I43" s="70">
        <v>-103726.62</v>
      </c>
      <c r="J43" s="71">
        <v>-14.092832743805401</v>
      </c>
      <c r="K43" s="70">
        <v>-215495.78</v>
      </c>
      <c r="L43" s="71">
        <v>-22.021804772826599</v>
      </c>
      <c r="M43" s="71">
        <v>-0.5186605510326</v>
      </c>
      <c r="N43" s="70">
        <v>3908877.67</v>
      </c>
      <c r="O43" s="70">
        <v>63059600.630000003</v>
      </c>
      <c r="P43" s="70">
        <v>452</v>
      </c>
      <c r="Q43" s="70">
        <v>631</v>
      </c>
      <c r="R43" s="71">
        <v>-28.3676703645008</v>
      </c>
      <c r="S43" s="70">
        <v>1628.3715044247799</v>
      </c>
      <c r="T43" s="70">
        <v>1727.4912836767</v>
      </c>
      <c r="U43" s="72">
        <v>-6.0870494836458704</v>
      </c>
    </row>
    <row r="44" spans="1:21" ht="12" thickBot="1" x14ac:dyDescent="0.2">
      <c r="A44" s="55"/>
      <c r="B44" s="44" t="s">
        <v>40</v>
      </c>
      <c r="C44" s="45"/>
      <c r="D44" s="70">
        <v>344313.78</v>
      </c>
      <c r="E44" s="70">
        <v>53443.4182</v>
      </c>
      <c r="F44" s="71">
        <v>644.25852910733204</v>
      </c>
      <c r="G44" s="70">
        <v>345246.26</v>
      </c>
      <c r="H44" s="71">
        <v>-0.27009126760706398</v>
      </c>
      <c r="I44" s="70">
        <v>43842.61</v>
      </c>
      <c r="J44" s="71">
        <v>12.733330045634499</v>
      </c>
      <c r="K44" s="70">
        <v>41959.01</v>
      </c>
      <c r="L44" s="71">
        <v>12.1533568531633</v>
      </c>
      <c r="M44" s="71">
        <v>4.4891430946535998E-2</v>
      </c>
      <c r="N44" s="70">
        <v>1354735.49</v>
      </c>
      <c r="O44" s="70">
        <v>24785417.879999999</v>
      </c>
      <c r="P44" s="70">
        <v>235</v>
      </c>
      <c r="Q44" s="70">
        <v>285</v>
      </c>
      <c r="R44" s="71">
        <v>-17.543859649122801</v>
      </c>
      <c r="S44" s="70">
        <v>1465.1650212766001</v>
      </c>
      <c r="T44" s="70">
        <v>1440.05456140351</v>
      </c>
      <c r="U44" s="72">
        <v>1.7138315144329801</v>
      </c>
    </row>
    <row r="45" spans="1:21" ht="12" thickBot="1" x14ac:dyDescent="0.2">
      <c r="A45" s="56"/>
      <c r="B45" s="44" t="s">
        <v>35</v>
      </c>
      <c r="C45" s="45"/>
      <c r="D45" s="75">
        <v>46990.711900000002</v>
      </c>
      <c r="E45" s="76"/>
      <c r="F45" s="76"/>
      <c r="G45" s="75">
        <v>35207.640800000001</v>
      </c>
      <c r="H45" s="77">
        <v>33.4673691058562</v>
      </c>
      <c r="I45" s="75">
        <v>2454.1370000000002</v>
      </c>
      <c r="J45" s="77">
        <v>5.2226001709073904</v>
      </c>
      <c r="K45" s="75">
        <v>3529.1685000000002</v>
      </c>
      <c r="L45" s="77">
        <v>10.023871011544699</v>
      </c>
      <c r="M45" s="77">
        <v>-0.304613253801852</v>
      </c>
      <c r="N45" s="75">
        <v>186322.42679999999</v>
      </c>
      <c r="O45" s="75">
        <v>7791827.0182999996</v>
      </c>
      <c r="P45" s="75">
        <v>32</v>
      </c>
      <c r="Q45" s="75">
        <v>50</v>
      </c>
      <c r="R45" s="77">
        <v>-36</v>
      </c>
      <c r="S45" s="75">
        <v>1468.4597468750001</v>
      </c>
      <c r="T45" s="75">
        <v>713.74737800000003</v>
      </c>
      <c r="U45" s="78">
        <v>51.394828525677198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79996</v>
      </c>
      <c r="D2" s="32">
        <v>732599.89880085504</v>
      </c>
      <c r="E2" s="32">
        <v>549272.88399572601</v>
      </c>
      <c r="F2" s="32">
        <v>183327.01480512801</v>
      </c>
      <c r="G2" s="32">
        <v>549272.88399572601</v>
      </c>
      <c r="H2" s="32">
        <v>0.25024166001824999</v>
      </c>
    </row>
    <row r="3" spans="1:8" ht="14.25" x14ac:dyDescent="0.2">
      <c r="A3" s="32">
        <v>2</v>
      </c>
      <c r="B3" s="33">
        <v>13</v>
      </c>
      <c r="C3" s="32">
        <v>17948</v>
      </c>
      <c r="D3" s="32">
        <v>121922.09916976</v>
      </c>
      <c r="E3" s="32">
        <v>95205.489637629493</v>
      </c>
      <c r="F3" s="32">
        <v>26716.6095321307</v>
      </c>
      <c r="G3" s="32">
        <v>95205.489637629493</v>
      </c>
      <c r="H3" s="32">
        <v>0.21912852316405201</v>
      </c>
    </row>
    <row r="4" spans="1:8" ht="14.25" x14ac:dyDescent="0.2">
      <c r="A4" s="32">
        <v>3</v>
      </c>
      <c r="B4" s="33">
        <v>14</v>
      </c>
      <c r="C4" s="32">
        <v>137452</v>
      </c>
      <c r="D4" s="32">
        <v>221431.058789698</v>
      </c>
      <c r="E4" s="32">
        <v>162258.05640168799</v>
      </c>
      <c r="F4" s="32">
        <v>59173.002388009903</v>
      </c>
      <c r="G4" s="32">
        <v>162258.05640168799</v>
      </c>
      <c r="H4" s="32">
        <v>0.26722991215161401</v>
      </c>
    </row>
    <row r="5" spans="1:8" ht="14.25" x14ac:dyDescent="0.2">
      <c r="A5" s="32">
        <v>4</v>
      </c>
      <c r="B5" s="33">
        <v>15</v>
      </c>
      <c r="C5" s="32">
        <v>3768</v>
      </c>
      <c r="D5" s="32">
        <v>54880.092906837599</v>
      </c>
      <c r="E5" s="32">
        <v>42709.096290598303</v>
      </c>
      <c r="F5" s="32">
        <v>12170.996616239299</v>
      </c>
      <c r="G5" s="32">
        <v>42709.096290598303</v>
      </c>
      <c r="H5" s="32">
        <v>0.22177434423991099</v>
      </c>
    </row>
    <row r="6" spans="1:8" ht="14.25" x14ac:dyDescent="0.2">
      <c r="A6" s="32">
        <v>5</v>
      </c>
      <c r="B6" s="33">
        <v>16</v>
      </c>
      <c r="C6" s="32">
        <v>5909</v>
      </c>
      <c r="D6" s="32">
        <v>252887.95527606801</v>
      </c>
      <c r="E6" s="32">
        <v>209089.59690512801</v>
      </c>
      <c r="F6" s="32">
        <v>43798.358370940201</v>
      </c>
      <c r="G6" s="32">
        <v>209089.59690512801</v>
      </c>
      <c r="H6" s="32">
        <v>0.17319274191262701</v>
      </c>
    </row>
    <row r="7" spans="1:8" ht="14.25" x14ac:dyDescent="0.2">
      <c r="A7" s="32">
        <v>6</v>
      </c>
      <c r="B7" s="33">
        <v>17</v>
      </c>
      <c r="C7" s="32">
        <v>26929</v>
      </c>
      <c r="D7" s="32">
        <v>407829.96436068398</v>
      </c>
      <c r="E7" s="32">
        <v>390682.32391367498</v>
      </c>
      <c r="F7" s="32">
        <v>17147.6404470085</v>
      </c>
      <c r="G7" s="32">
        <v>390682.32391367498</v>
      </c>
      <c r="H7" s="32">
        <v>4.20460533690536E-2</v>
      </c>
    </row>
    <row r="8" spans="1:8" ht="14.25" x14ac:dyDescent="0.2">
      <c r="A8" s="32">
        <v>7</v>
      </c>
      <c r="B8" s="33">
        <v>18</v>
      </c>
      <c r="C8" s="32">
        <v>88361</v>
      </c>
      <c r="D8" s="32">
        <v>200758.450747008</v>
      </c>
      <c r="E8" s="32">
        <v>160257.01790683801</v>
      </c>
      <c r="F8" s="32">
        <v>40501.432840170899</v>
      </c>
      <c r="G8" s="32">
        <v>160257.01790683801</v>
      </c>
      <c r="H8" s="32">
        <v>0.201742106942287</v>
      </c>
    </row>
    <row r="9" spans="1:8" ht="14.25" x14ac:dyDescent="0.2">
      <c r="A9" s="32">
        <v>8</v>
      </c>
      <c r="B9" s="33">
        <v>19</v>
      </c>
      <c r="C9" s="32">
        <v>27564</v>
      </c>
      <c r="D9" s="32">
        <v>84658.069042735005</v>
      </c>
      <c r="E9" s="32">
        <v>70978.661731623899</v>
      </c>
      <c r="F9" s="32">
        <v>13679.407311111099</v>
      </c>
      <c r="G9" s="32">
        <v>70978.661731623899</v>
      </c>
      <c r="H9" s="32">
        <v>0.16158421123692099</v>
      </c>
    </row>
    <row r="10" spans="1:8" ht="14.25" x14ac:dyDescent="0.2">
      <c r="A10" s="32">
        <v>9</v>
      </c>
      <c r="B10" s="33">
        <v>21</v>
      </c>
      <c r="C10" s="32">
        <v>335692</v>
      </c>
      <c r="D10" s="32">
        <v>1334271.8115487201</v>
      </c>
      <c r="E10" s="32">
        <v>1289649.9823512801</v>
      </c>
      <c r="F10" s="32">
        <v>44621.829197435902</v>
      </c>
      <c r="G10" s="32">
        <v>1289649.9823512801</v>
      </c>
      <c r="H10" s="35">
        <v>3.3442832870494599E-2</v>
      </c>
    </row>
    <row r="11" spans="1:8" ht="14.25" x14ac:dyDescent="0.2">
      <c r="A11" s="32">
        <v>10</v>
      </c>
      <c r="B11" s="33">
        <v>22</v>
      </c>
      <c r="C11" s="32">
        <v>56476.989000000001</v>
      </c>
      <c r="D11" s="32">
        <v>1178704.8902829101</v>
      </c>
      <c r="E11" s="32">
        <v>1136392.2723341901</v>
      </c>
      <c r="F11" s="32">
        <v>42312.617948717903</v>
      </c>
      <c r="G11" s="32">
        <v>1136392.2723341901</v>
      </c>
      <c r="H11" s="32">
        <v>3.5897550182015701E-2</v>
      </c>
    </row>
    <row r="12" spans="1:8" ht="14.25" x14ac:dyDescent="0.2">
      <c r="A12" s="32">
        <v>11</v>
      </c>
      <c r="B12" s="33">
        <v>23</v>
      </c>
      <c r="C12" s="32">
        <v>279539.39299999998</v>
      </c>
      <c r="D12" s="32">
        <v>2321084.8728034198</v>
      </c>
      <c r="E12" s="32">
        <v>1972415.66120598</v>
      </c>
      <c r="F12" s="32">
        <v>348669.21159743599</v>
      </c>
      <c r="G12" s="32">
        <v>1972415.66120598</v>
      </c>
      <c r="H12" s="32">
        <v>0.150218208598426</v>
      </c>
    </row>
    <row r="13" spans="1:8" ht="14.25" x14ac:dyDescent="0.2">
      <c r="A13" s="32">
        <v>12</v>
      </c>
      <c r="B13" s="33">
        <v>24</v>
      </c>
      <c r="C13" s="32">
        <v>35039</v>
      </c>
      <c r="D13" s="32">
        <v>1204261.64967265</v>
      </c>
      <c r="E13" s="32">
        <v>1229431.2654598299</v>
      </c>
      <c r="F13" s="32">
        <v>-25169.6157871795</v>
      </c>
      <c r="G13" s="32">
        <v>1229431.2654598299</v>
      </c>
      <c r="H13" s="32">
        <v>-2.0900454476833401E-2</v>
      </c>
    </row>
    <row r="14" spans="1:8" ht="14.25" x14ac:dyDescent="0.2">
      <c r="A14" s="32">
        <v>13</v>
      </c>
      <c r="B14" s="33">
        <v>25</v>
      </c>
      <c r="C14" s="32">
        <v>106971</v>
      </c>
      <c r="D14" s="32">
        <v>1569380.0027000001</v>
      </c>
      <c r="E14" s="32">
        <v>1485282.0422</v>
      </c>
      <c r="F14" s="32">
        <v>84097.960500000001</v>
      </c>
      <c r="G14" s="32">
        <v>1485282.0422</v>
      </c>
      <c r="H14" s="32">
        <v>5.3586741487285303E-2</v>
      </c>
    </row>
    <row r="15" spans="1:8" ht="14.25" x14ac:dyDescent="0.2">
      <c r="A15" s="32">
        <v>14</v>
      </c>
      <c r="B15" s="33">
        <v>26</v>
      </c>
      <c r="C15" s="32">
        <v>78804</v>
      </c>
      <c r="D15" s="32">
        <v>436545.56712477101</v>
      </c>
      <c r="E15" s="32">
        <v>401169.23109357798</v>
      </c>
      <c r="F15" s="32">
        <v>35376.336031192797</v>
      </c>
      <c r="G15" s="32">
        <v>401169.23109357798</v>
      </c>
      <c r="H15" s="32">
        <v>8.1036983754508504E-2</v>
      </c>
    </row>
    <row r="16" spans="1:8" ht="14.25" x14ac:dyDescent="0.2">
      <c r="A16" s="32">
        <v>15</v>
      </c>
      <c r="B16" s="33">
        <v>27</v>
      </c>
      <c r="C16" s="32">
        <v>209468.75599999999</v>
      </c>
      <c r="D16" s="32">
        <v>1612910.53593333</v>
      </c>
      <c r="E16" s="32">
        <v>1430783.0692</v>
      </c>
      <c r="F16" s="32">
        <v>182127.46673333301</v>
      </c>
      <c r="G16" s="32">
        <v>1430783.0692</v>
      </c>
      <c r="H16" s="32">
        <v>0.112918517596478</v>
      </c>
    </row>
    <row r="17" spans="1:8" ht="14.25" x14ac:dyDescent="0.2">
      <c r="A17" s="32">
        <v>16</v>
      </c>
      <c r="B17" s="33">
        <v>29</v>
      </c>
      <c r="C17" s="32">
        <v>307848</v>
      </c>
      <c r="D17" s="32">
        <v>4252928.6098931599</v>
      </c>
      <c r="E17" s="32">
        <v>4212203.3353333296</v>
      </c>
      <c r="F17" s="32">
        <v>40725.2745598291</v>
      </c>
      <c r="G17" s="32">
        <v>4212203.3353333296</v>
      </c>
      <c r="H17" s="32">
        <v>9.5758189933153205E-3</v>
      </c>
    </row>
    <row r="18" spans="1:8" ht="14.25" x14ac:dyDescent="0.2">
      <c r="A18" s="32">
        <v>17</v>
      </c>
      <c r="B18" s="33">
        <v>31</v>
      </c>
      <c r="C18" s="32">
        <v>41976.567999999999</v>
      </c>
      <c r="D18" s="32">
        <v>369107.78570888698</v>
      </c>
      <c r="E18" s="32">
        <v>314527.05462615</v>
      </c>
      <c r="F18" s="32">
        <v>54580.731082737002</v>
      </c>
      <c r="G18" s="32">
        <v>314527.05462615</v>
      </c>
      <c r="H18" s="32">
        <v>0.147872066632006</v>
      </c>
    </row>
    <row r="19" spans="1:8" ht="14.25" x14ac:dyDescent="0.2">
      <c r="A19" s="32">
        <v>18</v>
      </c>
      <c r="B19" s="33">
        <v>32</v>
      </c>
      <c r="C19" s="32">
        <v>22311.654999999999</v>
      </c>
      <c r="D19" s="32">
        <v>387327.84862251702</v>
      </c>
      <c r="E19" s="32">
        <v>360504.51772933803</v>
      </c>
      <c r="F19" s="32">
        <v>26823.330893179598</v>
      </c>
      <c r="G19" s="32">
        <v>360504.51772933803</v>
      </c>
      <c r="H19" s="32">
        <v>6.9252265202652999E-2</v>
      </c>
    </row>
    <row r="20" spans="1:8" ht="14.25" x14ac:dyDescent="0.2">
      <c r="A20" s="32">
        <v>19</v>
      </c>
      <c r="B20" s="33">
        <v>33</v>
      </c>
      <c r="C20" s="32">
        <v>39774.413999999997</v>
      </c>
      <c r="D20" s="32">
        <v>614721.77866004803</v>
      </c>
      <c r="E20" s="32">
        <v>504861.60117625899</v>
      </c>
      <c r="F20" s="32">
        <v>109860.17748379</v>
      </c>
      <c r="G20" s="32">
        <v>504861.60117625899</v>
      </c>
      <c r="H20" s="32">
        <v>0.17871528437345999</v>
      </c>
    </row>
    <row r="21" spans="1:8" ht="14.25" x14ac:dyDescent="0.2">
      <c r="A21" s="32">
        <v>20</v>
      </c>
      <c r="B21" s="33">
        <v>34</v>
      </c>
      <c r="C21" s="32">
        <v>53243.605000000003</v>
      </c>
      <c r="D21" s="32">
        <v>257682.56019315499</v>
      </c>
      <c r="E21" s="32">
        <v>198161.83345413601</v>
      </c>
      <c r="F21" s="32">
        <v>59520.726739018297</v>
      </c>
      <c r="G21" s="32">
        <v>198161.83345413601</v>
      </c>
      <c r="H21" s="32">
        <v>0.23098469176339501</v>
      </c>
    </row>
    <row r="22" spans="1:8" ht="14.25" x14ac:dyDescent="0.2">
      <c r="A22" s="32">
        <v>21</v>
      </c>
      <c r="B22" s="33">
        <v>35</v>
      </c>
      <c r="C22" s="32">
        <v>40819.292000000001</v>
      </c>
      <c r="D22" s="32">
        <v>1185603.86473097</v>
      </c>
      <c r="E22" s="32">
        <v>1129068.05945929</v>
      </c>
      <c r="F22" s="32">
        <v>56535.805271681398</v>
      </c>
      <c r="G22" s="32">
        <v>1129068.05945929</v>
      </c>
      <c r="H22" s="32">
        <v>4.7685240368637E-2</v>
      </c>
    </row>
    <row r="23" spans="1:8" ht="14.25" x14ac:dyDescent="0.2">
      <c r="A23" s="32">
        <v>22</v>
      </c>
      <c r="B23" s="33">
        <v>36</v>
      </c>
      <c r="C23" s="32">
        <v>144039.136</v>
      </c>
      <c r="D23" s="32">
        <v>747513.45562123903</v>
      </c>
      <c r="E23" s="32">
        <v>640311.22774799005</v>
      </c>
      <c r="F23" s="32">
        <v>107202.22787324899</v>
      </c>
      <c r="G23" s="32">
        <v>640311.22774799005</v>
      </c>
      <c r="H23" s="32">
        <v>0.14341177013884701</v>
      </c>
    </row>
    <row r="24" spans="1:8" ht="14.25" x14ac:dyDescent="0.2">
      <c r="A24" s="32">
        <v>23</v>
      </c>
      <c r="B24" s="33">
        <v>37</v>
      </c>
      <c r="C24" s="32">
        <v>174574.28400000001</v>
      </c>
      <c r="D24" s="32">
        <v>1421681.1097424801</v>
      </c>
      <c r="E24" s="32">
        <v>1288698.60122252</v>
      </c>
      <c r="F24" s="32">
        <v>132982.50851995501</v>
      </c>
      <c r="G24" s="32">
        <v>1288698.60122252</v>
      </c>
      <c r="H24" s="32">
        <v>9.3538915027184796E-2</v>
      </c>
    </row>
    <row r="25" spans="1:8" ht="14.25" x14ac:dyDescent="0.2">
      <c r="A25" s="32">
        <v>24</v>
      </c>
      <c r="B25" s="33">
        <v>38</v>
      </c>
      <c r="C25" s="32">
        <v>506410.72700000001</v>
      </c>
      <c r="D25" s="32">
        <v>2149213.2017752202</v>
      </c>
      <c r="E25" s="32">
        <v>2233624.5964035401</v>
      </c>
      <c r="F25" s="32">
        <v>-84411.394628318594</v>
      </c>
      <c r="G25" s="32">
        <v>2233624.5964035401</v>
      </c>
      <c r="H25" s="32">
        <v>-3.9275486749567698E-2</v>
      </c>
    </row>
    <row r="26" spans="1:8" ht="14.25" x14ac:dyDescent="0.2">
      <c r="A26" s="32">
        <v>25</v>
      </c>
      <c r="B26" s="33">
        <v>39</v>
      </c>
      <c r="C26" s="32">
        <v>66615.55</v>
      </c>
      <c r="D26" s="32">
        <v>111596.731738552</v>
      </c>
      <c r="E26" s="32">
        <v>86252.357246883694</v>
      </c>
      <c r="F26" s="32">
        <v>25344.374491668601</v>
      </c>
      <c r="G26" s="32">
        <v>86252.357246883694</v>
      </c>
      <c r="H26" s="32">
        <v>0.22710678078857299</v>
      </c>
    </row>
    <row r="27" spans="1:8" ht="14.25" x14ac:dyDescent="0.2">
      <c r="A27" s="32">
        <v>26</v>
      </c>
      <c r="B27" s="33">
        <v>42</v>
      </c>
      <c r="C27" s="32">
        <v>15448.742</v>
      </c>
      <c r="D27" s="32">
        <v>259005.81909999999</v>
      </c>
      <c r="E27" s="32">
        <v>238364.44459999999</v>
      </c>
      <c r="F27" s="32">
        <v>20641.374500000002</v>
      </c>
      <c r="G27" s="32">
        <v>238364.44459999999</v>
      </c>
      <c r="H27" s="32">
        <v>7.9694636096305393E-2</v>
      </c>
    </row>
    <row r="28" spans="1:8" ht="14.25" x14ac:dyDescent="0.2">
      <c r="A28" s="32">
        <v>27</v>
      </c>
      <c r="B28" s="33">
        <v>75</v>
      </c>
      <c r="C28" s="32">
        <v>2338</v>
      </c>
      <c r="D28" s="32">
        <v>248900</v>
      </c>
      <c r="E28" s="32">
        <v>232919.64957265</v>
      </c>
      <c r="F28" s="32">
        <v>15980.3504273504</v>
      </c>
      <c r="G28" s="32">
        <v>232919.64957265</v>
      </c>
      <c r="H28" s="32">
        <v>6.4203898864405098E-2</v>
      </c>
    </row>
    <row r="29" spans="1:8" ht="14.25" x14ac:dyDescent="0.2">
      <c r="A29" s="32">
        <v>28</v>
      </c>
      <c r="B29" s="33">
        <v>76</v>
      </c>
      <c r="C29" s="32">
        <v>2853</v>
      </c>
      <c r="D29" s="32">
        <v>600229.05667179497</v>
      </c>
      <c r="E29" s="32">
        <v>595382.66309914505</v>
      </c>
      <c r="F29" s="32">
        <v>4846.3935726495702</v>
      </c>
      <c r="G29" s="32">
        <v>595382.66309914505</v>
      </c>
      <c r="H29" s="32">
        <v>8.0742401901072597E-3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46990.711746464003</v>
      </c>
      <c r="E30" s="32">
        <v>44536.575085091899</v>
      </c>
      <c r="F30" s="32">
        <v>2454.1366613720602</v>
      </c>
      <c r="G30" s="32">
        <v>44536.575085091899</v>
      </c>
      <c r="H30" s="32">
        <v>5.2225994673441703E-2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84</v>
      </c>
      <c r="D32" s="37">
        <v>115421.53</v>
      </c>
      <c r="E32" s="37">
        <v>110397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465</v>
      </c>
      <c r="D33" s="37">
        <v>1479867.46</v>
      </c>
      <c r="E33" s="37">
        <v>1725901.82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204</v>
      </c>
      <c r="D34" s="37">
        <v>713946.16</v>
      </c>
      <c r="E34" s="37">
        <v>761436.52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331</v>
      </c>
      <c r="D35" s="37">
        <v>790991.67</v>
      </c>
      <c r="E35" s="37">
        <v>952196.47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4</v>
      </c>
      <c r="D36" s="37">
        <v>3.42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428</v>
      </c>
      <c r="D37" s="37">
        <v>736023.92</v>
      </c>
      <c r="E37" s="37">
        <v>839750.54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231</v>
      </c>
      <c r="D38" s="37">
        <v>344313.78</v>
      </c>
      <c r="E38" s="37">
        <v>300471.17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2015-10-04T01:34:29Z</dcterms:modified>
</cp:coreProperties>
</file>