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<sst xmlns="http://schemas.openxmlformats.org/spreadsheetml/2006/main" count="117" uniqueCount="75">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</sst>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15059494.503900001</v>
      </c>
      <c r="F3" s="25">
        <f>RA!I7</f>
        <v>1556950.5534000001</v>
      </c>
      <c r="G3" s="16">
        <f>SUM(G4:G40)</f>
        <v>13502543.950499995</v>
      </c>
      <c r="H3" s="27">
        <f>RA!J7</f>
        <v>10.338664109852999</v>
      </c>
      <c r="I3" s="20">
        <f>SUM(I4:I40)</f>
        <v>15059499.25364315</v>
      </c>
      <c r="J3" s="21">
        <f>SUM(J4:J40)</f>
        <v>13502543.930905027</v>
      </c>
      <c r="K3" s="22">
        <f>E3-I3</f>
        <v>-4.7497431486845016</v>
      </c>
      <c r="L3" s="22">
        <f>G3-J3</f>
        <v>1.9594967365264893E-2</v>
      </c>
    </row>
    <row r="4" spans="1:13" x14ac:dyDescent="0.15">
      <c r="A4" s="43">
        <f>RA!A8</f>
        <v>42285</v>
      </c>
      <c r="B4" s="12">
        <v>12</v>
      </c>
      <c r="C4" s="40" t="s">
        <v>6</v>
      </c>
      <c r="D4" s="40"/>
      <c r="E4" s="15">
        <f>VLOOKUP(C4,RA!B8:D36,3,0)</f>
        <v>565551.5821</v>
      </c>
      <c r="F4" s="25">
        <f>VLOOKUP(C4,RA!B8:I39,8,0)</f>
        <v>140888.69450000001</v>
      </c>
      <c r="G4" s="16">
        <f t="shared" ref="G4:G40" si="0">E4-F4</f>
        <v>424662.88760000002</v>
      </c>
      <c r="H4" s="27">
        <f>RA!J8</f>
        <v>24.911732008043099</v>
      </c>
      <c r="I4" s="20">
        <f>VLOOKUP(B4,RMS!B:D,3,FALSE)</f>
        <v>565552.37763418804</v>
      </c>
      <c r="J4" s="21">
        <f>VLOOKUP(B4,RMS!B:E,4,FALSE)</f>
        <v>424662.900258974</v>
      </c>
      <c r="K4" s="22">
        <f t="shared" ref="K4:K40" si="1">E4-I4</f>
        <v>-0.79553418804425746</v>
      </c>
      <c r="L4" s="22">
        <f t="shared" ref="L4:L40" si="2">G4-J4</f>
        <v>-1.2658973981160671E-2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59158.189599999998</v>
      </c>
      <c r="F5" s="25">
        <f>VLOOKUP(C5,RA!B9:I40,8,0)</f>
        <v>13295.0743</v>
      </c>
      <c r="G5" s="16">
        <f t="shared" si="0"/>
        <v>45863.115299999998</v>
      </c>
      <c r="H5" s="27">
        <f>RA!J9</f>
        <v>22.473768027546299</v>
      </c>
      <c r="I5" s="20">
        <f>VLOOKUP(B5,RMS!B:D,3,FALSE)</f>
        <v>59158.224339036402</v>
      </c>
      <c r="J5" s="21">
        <f>VLOOKUP(B5,RMS!B:E,4,FALSE)</f>
        <v>45863.119937069801</v>
      </c>
      <c r="K5" s="22">
        <f t="shared" si="1"/>
        <v>-3.4739036404062063E-2</v>
      </c>
      <c r="L5" s="22">
        <f t="shared" si="2"/>
        <v>-4.6370698037208058E-3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86833.740900000004</v>
      </c>
      <c r="F6" s="25">
        <f>VLOOKUP(C6,RA!B10:I41,8,0)</f>
        <v>24370.5314</v>
      </c>
      <c r="G6" s="16">
        <f t="shared" si="0"/>
        <v>62463.209500000004</v>
      </c>
      <c r="H6" s="27">
        <f>RA!J10</f>
        <v>28.0657393628425</v>
      </c>
      <c r="I6" s="20">
        <f>VLOOKUP(B6,RMS!B:D,3,FALSE)</f>
        <v>86835.571299614297</v>
      </c>
      <c r="J6" s="21">
        <f>VLOOKUP(B6,RMS!B:E,4,FALSE)</f>
        <v>62463.209220358302</v>
      </c>
      <c r="K6" s="22">
        <f>E6-I6</f>
        <v>-1.8303996142931283</v>
      </c>
      <c r="L6" s="22">
        <f t="shared" si="2"/>
        <v>2.7964170294580981E-4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42430.125699999997</v>
      </c>
      <c r="F7" s="25">
        <f>VLOOKUP(C7,RA!B11:I42,8,0)</f>
        <v>9598.1738000000005</v>
      </c>
      <c r="G7" s="16">
        <f t="shared" si="0"/>
        <v>32831.9519</v>
      </c>
      <c r="H7" s="27">
        <f>RA!J11</f>
        <v>22.621129779023999</v>
      </c>
      <c r="I7" s="20">
        <f>VLOOKUP(B7,RMS!B:D,3,FALSE)</f>
        <v>42430.159683760699</v>
      </c>
      <c r="J7" s="21">
        <f>VLOOKUP(B7,RMS!B:E,4,FALSE)</f>
        <v>32831.951674358999</v>
      </c>
      <c r="K7" s="22">
        <f t="shared" si="1"/>
        <v>-3.3983760702540167E-2</v>
      </c>
      <c r="L7" s="22">
        <f t="shared" si="2"/>
        <v>2.2564100072486326E-4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196913.94140000001</v>
      </c>
      <c r="F8" s="25">
        <f>VLOOKUP(C8,RA!B12:I43,8,0)</f>
        <v>34852.789599999996</v>
      </c>
      <c r="G8" s="16">
        <f t="shared" si="0"/>
        <v>162061.15180000002</v>
      </c>
      <c r="H8" s="27">
        <f>RA!J12</f>
        <v>17.699503322216302</v>
      </c>
      <c r="I8" s="20">
        <f>VLOOKUP(B8,RMS!B:D,3,FALSE)</f>
        <v>196913.94000940199</v>
      </c>
      <c r="J8" s="21">
        <f>VLOOKUP(B8,RMS!B:E,4,FALSE)</f>
        <v>162061.15291880301</v>
      </c>
      <c r="K8" s="22">
        <f t="shared" si="1"/>
        <v>1.3905980158597231E-3</v>
      </c>
      <c r="L8" s="22">
        <f t="shared" si="2"/>
        <v>-1.1188029893673956E-3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229666.19639999999</v>
      </c>
      <c r="F9" s="25">
        <f>VLOOKUP(C9,RA!B13:I44,8,0)</f>
        <v>66482.064899999998</v>
      </c>
      <c r="G9" s="16">
        <f t="shared" si="0"/>
        <v>163184.13149999999</v>
      </c>
      <c r="H9" s="27">
        <f>RA!J13</f>
        <v>28.947257342221601</v>
      </c>
      <c r="I9" s="20">
        <f>VLOOKUP(B9,RMS!B:D,3,FALSE)</f>
        <v>229666.425624786</v>
      </c>
      <c r="J9" s="21">
        <f>VLOOKUP(B9,RMS!B:E,4,FALSE)</f>
        <v>163184.128960684</v>
      </c>
      <c r="K9" s="22">
        <f t="shared" si="1"/>
        <v>-0.22922478601685725</v>
      </c>
      <c r="L9" s="22">
        <f t="shared" si="2"/>
        <v>2.5393159885425121E-3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117437.25629999999</v>
      </c>
      <c r="F10" s="25">
        <f>VLOOKUP(C10,RA!B14:I45,8,0)</f>
        <v>24603.062699999999</v>
      </c>
      <c r="G10" s="16">
        <f t="shared" si="0"/>
        <v>92834.193599999999</v>
      </c>
      <c r="H10" s="27">
        <f>RA!J14</f>
        <v>20.949963814847699</v>
      </c>
      <c r="I10" s="20">
        <f>VLOOKUP(B10,RMS!B:D,3,FALSE)</f>
        <v>117437.255232479</v>
      </c>
      <c r="J10" s="21">
        <f>VLOOKUP(B10,RMS!B:E,4,FALSE)</f>
        <v>92834.1952384615</v>
      </c>
      <c r="K10" s="22">
        <f t="shared" si="1"/>
        <v>1.0675209923647344E-3</v>
      </c>
      <c r="L10" s="22">
        <f t="shared" si="2"/>
        <v>-1.6384615009883419E-3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70741.834099999993</v>
      </c>
      <c r="F11" s="25">
        <f>VLOOKUP(C11,RA!B15:I46,8,0)</f>
        <v>12326.0173</v>
      </c>
      <c r="G11" s="16">
        <f t="shared" si="0"/>
        <v>58415.816799999993</v>
      </c>
      <c r="H11" s="27">
        <f>RA!J15</f>
        <v>17.423943635071801</v>
      </c>
      <c r="I11" s="20">
        <f>VLOOKUP(B11,RMS!B:D,3,FALSE)</f>
        <v>70741.896434188006</v>
      </c>
      <c r="J11" s="21">
        <f>VLOOKUP(B11,RMS!B:E,4,FALSE)</f>
        <v>58415.818206837597</v>
      </c>
      <c r="K11" s="22">
        <f t="shared" si="1"/>
        <v>-6.2334188012755476E-2</v>
      </c>
      <c r="L11" s="22">
        <f t="shared" si="2"/>
        <v>-1.406837604008615E-3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665448.61010000005</v>
      </c>
      <c r="F12" s="25">
        <f>VLOOKUP(C12,RA!B16:I47,8,0)</f>
        <v>22905.196</v>
      </c>
      <c r="G12" s="16">
        <f t="shared" si="0"/>
        <v>642543.41410000005</v>
      </c>
      <c r="H12" s="27">
        <f>RA!J16</f>
        <v>3.4420683509366601</v>
      </c>
      <c r="I12" s="20">
        <f>VLOOKUP(B12,RMS!B:D,3,FALSE)</f>
        <v>665448.279705983</v>
      </c>
      <c r="J12" s="21">
        <f>VLOOKUP(B12,RMS!B:E,4,FALSE)</f>
        <v>642543.41406239301</v>
      </c>
      <c r="K12" s="22">
        <f t="shared" si="1"/>
        <v>0.33039401704445481</v>
      </c>
      <c r="L12" s="22">
        <f t="shared" si="2"/>
        <v>3.7607038393616676E-5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603238.00219999999</v>
      </c>
      <c r="F13" s="25">
        <f>VLOOKUP(C13,RA!B17:I48,8,0)</f>
        <v>33822.227099999996</v>
      </c>
      <c r="G13" s="16">
        <f t="shared" si="0"/>
        <v>569415.77509999997</v>
      </c>
      <c r="H13" s="27">
        <f>RA!J17</f>
        <v>5.6067799072092397</v>
      </c>
      <c r="I13" s="20">
        <f>VLOOKUP(B13,RMS!B:D,3,FALSE)</f>
        <v>603237.97646239295</v>
      </c>
      <c r="J13" s="21">
        <f>VLOOKUP(B13,RMS!B:E,4,FALSE)</f>
        <v>569415.77568290604</v>
      </c>
      <c r="K13" s="22">
        <f t="shared" si="1"/>
        <v>2.5737607036717236E-2</v>
      </c>
      <c r="L13" s="22">
        <f t="shared" si="2"/>
        <v>-5.8290606830269098E-4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1200242.9349</v>
      </c>
      <c r="F14" s="25">
        <f>VLOOKUP(C14,RA!B18:I49,8,0)</f>
        <v>172617.0049</v>
      </c>
      <c r="G14" s="16">
        <f t="shared" si="0"/>
        <v>1027625.9299999999</v>
      </c>
      <c r="H14" s="27">
        <f>RA!J18</f>
        <v>14.3818388661777</v>
      </c>
      <c r="I14" s="20">
        <f>VLOOKUP(B14,RMS!B:D,3,FALSE)</f>
        <v>1200242.9560897399</v>
      </c>
      <c r="J14" s="21">
        <f>VLOOKUP(B14,RMS!B:E,4,FALSE)</f>
        <v>1027625.93089829</v>
      </c>
      <c r="K14" s="22">
        <f t="shared" si="1"/>
        <v>-2.1189739927649498E-2</v>
      </c>
      <c r="L14" s="22">
        <f t="shared" si="2"/>
        <v>-8.9829007629305124E-4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454365.14850000001</v>
      </c>
      <c r="F15" s="25">
        <f>VLOOKUP(C15,RA!B19:I50,8,0)</f>
        <v>35054.768600000003</v>
      </c>
      <c r="G15" s="16">
        <f t="shared" si="0"/>
        <v>419310.3799</v>
      </c>
      <c r="H15" s="27">
        <f>RA!J19</f>
        <v>7.7151094699333003</v>
      </c>
      <c r="I15" s="20">
        <f>VLOOKUP(B15,RMS!B:D,3,FALSE)</f>
        <v>454365.17278717901</v>
      </c>
      <c r="J15" s="21">
        <f>VLOOKUP(B15,RMS!B:E,4,FALSE)</f>
        <v>419310.37967863202</v>
      </c>
      <c r="K15" s="22">
        <f t="shared" si="1"/>
        <v>-2.4287178996019065E-2</v>
      </c>
      <c r="L15" s="22">
        <f t="shared" si="2"/>
        <v>2.2136798361316323E-4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1011086.3218</v>
      </c>
      <c r="F16" s="25">
        <f>VLOOKUP(C16,RA!B20:I51,8,0)</f>
        <v>79953.513600000006</v>
      </c>
      <c r="G16" s="16">
        <f t="shared" si="0"/>
        <v>931132.80820000009</v>
      </c>
      <c r="H16" s="27">
        <f>RA!J20</f>
        <v>7.9076842279560999</v>
      </c>
      <c r="I16" s="20">
        <f>VLOOKUP(B16,RMS!B:D,3,FALSE)</f>
        <v>1011086.3574</v>
      </c>
      <c r="J16" s="21">
        <f>VLOOKUP(B16,RMS!B:E,4,FALSE)</f>
        <v>931132.80819999997</v>
      </c>
      <c r="K16" s="22">
        <f t="shared" si="1"/>
        <v>-3.5599999944679439E-2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342875.96870000003</v>
      </c>
      <c r="F17" s="25">
        <f>VLOOKUP(C17,RA!B21:I52,8,0)</f>
        <v>34445.4594</v>
      </c>
      <c r="G17" s="16">
        <f t="shared" si="0"/>
        <v>308430.50930000003</v>
      </c>
      <c r="H17" s="27">
        <f>RA!J21</f>
        <v>10.046040709880799</v>
      </c>
      <c r="I17" s="20">
        <f>VLOOKUP(B17,RMS!B:D,3,FALSE)</f>
        <v>342875.62425358902</v>
      </c>
      <c r="J17" s="21">
        <f>VLOOKUP(B17,RMS!B:E,4,FALSE)</f>
        <v>308430.50916519202</v>
      </c>
      <c r="K17" s="22">
        <f t="shared" si="1"/>
        <v>0.34444641100708395</v>
      </c>
      <c r="L17" s="22">
        <f t="shared" si="2"/>
        <v>1.348080113530159E-4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1003164.8418000001</v>
      </c>
      <c r="F18" s="25">
        <f>VLOOKUP(C18,RA!B22:I53,8,0)</f>
        <v>127005.96859999999</v>
      </c>
      <c r="G18" s="16">
        <f t="shared" si="0"/>
        <v>876158.87320000003</v>
      </c>
      <c r="H18" s="27">
        <f>RA!J22</f>
        <v>12.660528290855</v>
      </c>
      <c r="I18" s="20">
        <f>VLOOKUP(B18,RMS!B:D,3,FALSE)</f>
        <v>1003165.8901</v>
      </c>
      <c r="J18" s="21">
        <f>VLOOKUP(B18,RMS!B:E,4,FALSE)</f>
        <v>876158.87479999999</v>
      </c>
      <c r="K18" s="22">
        <f t="shared" si="1"/>
        <v>-1.0482999999076128</v>
      </c>
      <c r="L18" s="22">
        <f t="shared" si="2"/>
        <v>-1.5999999595806003E-3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2510517.415</v>
      </c>
      <c r="F19" s="25">
        <f>VLOOKUP(C19,RA!B23:I54,8,0)</f>
        <v>245061.65919999999</v>
      </c>
      <c r="G19" s="16">
        <f t="shared" si="0"/>
        <v>2265455.7557999999</v>
      </c>
      <c r="H19" s="27">
        <f>RA!J23</f>
        <v>9.7614004880344591</v>
      </c>
      <c r="I19" s="20">
        <f>VLOOKUP(B19,RMS!B:D,3,FALSE)</f>
        <v>2510518.7853068402</v>
      </c>
      <c r="J19" s="21">
        <f>VLOOKUP(B19,RMS!B:E,4,FALSE)</f>
        <v>2265455.78791282</v>
      </c>
      <c r="K19" s="22">
        <f t="shared" si="1"/>
        <v>-1.3703068401664495</v>
      </c>
      <c r="L19" s="22">
        <f t="shared" si="2"/>
        <v>-3.2112820073962212E-2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204953.9399</v>
      </c>
      <c r="F20" s="25">
        <f>VLOOKUP(C20,RA!B24:I55,8,0)</f>
        <v>32598.766299999999</v>
      </c>
      <c r="G20" s="16">
        <f t="shared" si="0"/>
        <v>172355.17360000001</v>
      </c>
      <c r="H20" s="27">
        <f>RA!J24</f>
        <v>15.9054109015447</v>
      </c>
      <c r="I20" s="20">
        <f>VLOOKUP(B20,RMS!B:D,3,FALSE)</f>
        <v>204953.98213184299</v>
      </c>
      <c r="J20" s="21">
        <f>VLOOKUP(B20,RMS!B:E,4,FALSE)</f>
        <v>172355.17231438801</v>
      </c>
      <c r="K20" s="22">
        <f t="shared" si="1"/>
        <v>-4.2231842991895974E-2</v>
      </c>
      <c r="L20" s="22">
        <f t="shared" si="2"/>
        <v>1.2856120010837913E-3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231935.39129999999</v>
      </c>
      <c r="F21" s="25">
        <f>VLOOKUP(C21,RA!B25:I56,8,0)</f>
        <v>19712.036199999999</v>
      </c>
      <c r="G21" s="16">
        <f t="shared" si="0"/>
        <v>212223.35509999999</v>
      </c>
      <c r="H21" s="27">
        <f>RA!J25</f>
        <v>8.4989341598597203</v>
      </c>
      <c r="I21" s="20">
        <f>VLOOKUP(B21,RMS!B:D,3,FALSE)</f>
        <v>231935.39362109499</v>
      </c>
      <c r="J21" s="21">
        <f>VLOOKUP(B21,RMS!B:E,4,FALSE)</f>
        <v>212223.358608418</v>
      </c>
      <c r="K21" s="22">
        <f t="shared" si="1"/>
        <v>-2.3210950021166354E-3</v>
      </c>
      <c r="L21" s="22">
        <f t="shared" si="2"/>
        <v>-3.5084180126432329E-3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444990.73469999997</v>
      </c>
      <c r="F22" s="25">
        <f>VLOOKUP(C22,RA!B26:I57,8,0)</f>
        <v>99118.836500000005</v>
      </c>
      <c r="G22" s="16">
        <f t="shared" si="0"/>
        <v>345871.89819999994</v>
      </c>
      <c r="H22" s="27">
        <f>RA!J26</f>
        <v>22.2743596148857</v>
      </c>
      <c r="I22" s="20">
        <f>VLOOKUP(B22,RMS!B:D,3,FALSE)</f>
        <v>444990.710669405</v>
      </c>
      <c r="J22" s="21">
        <f>VLOOKUP(B22,RMS!B:E,4,FALSE)</f>
        <v>345871.89620080497</v>
      </c>
      <c r="K22" s="22">
        <f t="shared" si="1"/>
        <v>2.4030594970099628E-2</v>
      </c>
      <c r="L22" s="22">
        <f t="shared" si="2"/>
        <v>1.9991949666291475E-3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172930.6251</v>
      </c>
      <c r="F23" s="25">
        <f>VLOOKUP(C23,RA!B27:I58,8,0)</f>
        <v>43015.222300000001</v>
      </c>
      <c r="G23" s="16">
        <f t="shared" si="0"/>
        <v>129915.40280000001</v>
      </c>
      <c r="H23" s="27">
        <f>RA!J27</f>
        <v>24.874265200351701</v>
      </c>
      <c r="I23" s="20">
        <f>VLOOKUP(B23,RMS!B:D,3,FALSE)</f>
        <v>172930.53565441299</v>
      </c>
      <c r="J23" s="21">
        <f>VLOOKUP(B23,RMS!B:E,4,FALSE)</f>
        <v>129915.414768772</v>
      </c>
      <c r="K23" s="22">
        <f t="shared" si="1"/>
        <v>8.9445587014779449E-2</v>
      </c>
      <c r="L23" s="22">
        <f t="shared" si="2"/>
        <v>-1.1968771985266358E-2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848724.50769999996</v>
      </c>
      <c r="F24" s="25">
        <f>VLOOKUP(C24,RA!B28:I59,8,0)</f>
        <v>43763.7742</v>
      </c>
      <c r="G24" s="16">
        <f t="shared" si="0"/>
        <v>804960.73349999997</v>
      </c>
      <c r="H24" s="27">
        <f>RA!J28</f>
        <v>5.1564169295166904</v>
      </c>
      <c r="I24" s="20">
        <f>VLOOKUP(B24,RMS!B:D,3,FALSE)</f>
        <v>848724.50702482404</v>
      </c>
      <c r="J24" s="21">
        <f>VLOOKUP(B24,RMS!B:E,4,FALSE)</f>
        <v>804960.75147565198</v>
      </c>
      <c r="K24" s="22">
        <f t="shared" si="1"/>
        <v>6.751759210601449E-4</v>
      </c>
      <c r="L24" s="22">
        <f t="shared" si="2"/>
        <v>-1.7975652008317411E-2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675816.5148</v>
      </c>
      <c r="F25" s="25">
        <f>VLOOKUP(C25,RA!B29:I60,8,0)</f>
        <v>88052.176000000007</v>
      </c>
      <c r="G25" s="16">
        <f t="shared" si="0"/>
        <v>587764.33880000003</v>
      </c>
      <c r="H25" s="27">
        <f>RA!J29</f>
        <v>13.029006257128501</v>
      </c>
      <c r="I25" s="20">
        <f>VLOOKUP(B25,RMS!B:D,3,FALSE)</f>
        <v>675816.58423805295</v>
      </c>
      <c r="J25" s="21">
        <f>VLOOKUP(B25,RMS!B:E,4,FALSE)</f>
        <v>587764.295066313</v>
      </c>
      <c r="K25" s="22">
        <f t="shared" si="1"/>
        <v>-6.9438052945770323E-2</v>
      </c>
      <c r="L25" s="22">
        <f t="shared" si="2"/>
        <v>4.3733687023632228E-2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853772.89199999999</v>
      </c>
      <c r="F26" s="25">
        <f>VLOOKUP(C26,RA!B30:I61,8,0)</f>
        <v>95291.127800000002</v>
      </c>
      <c r="G26" s="16">
        <f t="shared" si="0"/>
        <v>758481.76419999998</v>
      </c>
      <c r="H26" s="27">
        <f>RA!J30</f>
        <v>11.1611798281363</v>
      </c>
      <c r="I26" s="20">
        <f>VLOOKUP(B26,RMS!B:D,3,FALSE)</f>
        <v>853772.94523274305</v>
      </c>
      <c r="J26" s="21">
        <f>VLOOKUP(B26,RMS!B:E,4,FALSE)</f>
        <v>758481.75978789595</v>
      </c>
      <c r="K26" s="22">
        <f t="shared" si="1"/>
        <v>-5.3232743055559695E-2</v>
      </c>
      <c r="L26" s="22">
        <f t="shared" si="2"/>
        <v>4.412104026414454E-3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650749.45189999999</v>
      </c>
      <c r="F27" s="25">
        <f>VLOOKUP(C27,RA!B31:I62,8,0)</f>
        <v>37316.8387</v>
      </c>
      <c r="G27" s="16">
        <f t="shared" si="0"/>
        <v>613432.61320000002</v>
      </c>
      <c r="H27" s="27">
        <f>RA!J31</f>
        <v>5.7344402812857798</v>
      </c>
      <c r="I27" s="20">
        <f>VLOOKUP(B27,RMS!B:D,3,FALSE)</f>
        <v>650749.41278230096</v>
      </c>
      <c r="J27" s="21">
        <f>VLOOKUP(B27,RMS!B:E,4,FALSE)</f>
        <v>613432.57410354004</v>
      </c>
      <c r="K27" s="22">
        <f t="shared" si="1"/>
        <v>3.9117699023336172E-2</v>
      </c>
      <c r="L27" s="22">
        <f t="shared" si="2"/>
        <v>3.9096459979191422E-2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86418.497000000003</v>
      </c>
      <c r="F28" s="25">
        <f>VLOOKUP(C28,RA!B32:I63,8,0)</f>
        <v>21611.304599999999</v>
      </c>
      <c r="G28" s="16">
        <f t="shared" si="0"/>
        <v>64807.1924</v>
      </c>
      <c r="H28" s="27">
        <f>RA!J32</f>
        <v>25.007730231642402</v>
      </c>
      <c r="I28" s="20">
        <f>VLOOKUP(B28,RMS!B:D,3,FALSE)</f>
        <v>86418.452895378607</v>
      </c>
      <c r="J28" s="21">
        <f>VLOOKUP(B28,RMS!B:E,4,FALSE)</f>
        <v>64807.189170299003</v>
      </c>
      <c r="K28" s="22">
        <f t="shared" si="1"/>
        <v>4.4104621396400034E-2</v>
      </c>
      <c r="L28" s="22">
        <f t="shared" si="2"/>
        <v>3.2297009965986945E-3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125033.6778</v>
      </c>
      <c r="F30" s="25">
        <f>VLOOKUP(C30,RA!B34:I66,8,0)</f>
        <v>17989.500800000002</v>
      </c>
      <c r="G30" s="16">
        <f t="shared" si="0"/>
        <v>107044.177</v>
      </c>
      <c r="H30" s="27">
        <f>RA!J34</f>
        <v>0</v>
      </c>
      <c r="I30" s="20">
        <f>VLOOKUP(B30,RMS!B:D,3,FALSE)</f>
        <v>125033.6793</v>
      </c>
      <c r="J30" s="21">
        <f>VLOOKUP(B30,RMS!B:E,4,FALSE)</f>
        <v>107044.17</v>
      </c>
      <c r="K30" s="22">
        <f t="shared" si="1"/>
        <v>-1.4999999984866008E-3</v>
      </c>
      <c r="L30" s="22">
        <f t="shared" si="2"/>
        <v>6.9999999977881089E-3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376149.44</v>
      </c>
      <c r="F31" s="25">
        <f>VLOOKUP(C31,RA!B35:I67,8,0)</f>
        <v>-1423.96</v>
      </c>
      <c r="G31" s="16">
        <f t="shared" si="0"/>
        <v>377573.4</v>
      </c>
      <c r="H31" s="27">
        <f>RA!J35</f>
        <v>14.387724264798001</v>
      </c>
      <c r="I31" s="20">
        <f>VLOOKUP(B31,RMS!B:D,3,FALSE)</f>
        <v>376149.44</v>
      </c>
      <c r="J31" s="21">
        <f>VLOOKUP(B31,RMS!B:E,4,FALSE)</f>
        <v>377573.4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198063.33</v>
      </c>
      <c r="F32" s="25">
        <f>VLOOKUP(C32,RA!B34:I67,8,0)</f>
        <v>-13987.12</v>
      </c>
      <c r="G32" s="16">
        <f t="shared" si="0"/>
        <v>212050.44999999998</v>
      </c>
      <c r="H32" s="27">
        <f>RA!J35</f>
        <v>14.387724264798001</v>
      </c>
      <c r="I32" s="20">
        <f>VLOOKUP(B32,RMS!B:D,3,FALSE)</f>
        <v>198063.33</v>
      </c>
      <c r="J32" s="21">
        <f>VLOOKUP(B32,RMS!B:E,4,FALSE)</f>
        <v>212050.45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136308.57999999999</v>
      </c>
      <c r="F33" s="25">
        <f>VLOOKUP(C33,RA!B34:I68,8,0)</f>
        <v>-12199.09</v>
      </c>
      <c r="G33" s="16">
        <f t="shared" si="0"/>
        <v>148507.66999999998</v>
      </c>
      <c r="H33" s="27">
        <f>RA!J34</f>
        <v>0</v>
      </c>
      <c r="I33" s="20">
        <f>VLOOKUP(B33,RMS!B:D,3,FALSE)</f>
        <v>136308.57999999999</v>
      </c>
      <c r="J33" s="21">
        <f>VLOOKUP(B33,RMS!B:E,4,FALSE)</f>
        <v>148507.67000000001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99327.41</v>
      </c>
      <c r="F34" s="25">
        <f>VLOOKUP(C34,RA!B35:I69,8,0)</f>
        <v>-23748.77</v>
      </c>
      <c r="G34" s="16">
        <f t="shared" si="0"/>
        <v>123076.18000000001</v>
      </c>
      <c r="H34" s="27">
        <f>RA!J35</f>
        <v>14.387724264798001</v>
      </c>
      <c r="I34" s="20">
        <f>VLOOKUP(B34,RMS!B:D,3,FALSE)</f>
        <v>99327.41</v>
      </c>
      <c r="J34" s="21">
        <f>VLOOKUP(B34,RMS!B:E,4,FALSE)</f>
        <v>123076.18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-0.37856230757647802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201839.31510000001</v>
      </c>
      <c r="F36" s="25">
        <f>VLOOKUP(C36,RA!B8:I70,8,0)</f>
        <v>9017.0645999999997</v>
      </c>
      <c r="G36" s="16">
        <f t="shared" si="0"/>
        <v>192822.25049999999</v>
      </c>
      <c r="H36" s="27">
        <f>RA!J36</f>
        <v>-0.37856230757647802</v>
      </c>
      <c r="I36" s="20">
        <f>VLOOKUP(B36,RMS!B:D,3,FALSE)</f>
        <v>201839.31623931599</v>
      </c>
      <c r="J36" s="21">
        <f>VLOOKUP(B36,RMS!B:E,4,FALSE)</f>
        <v>192822.24786324799</v>
      </c>
      <c r="K36" s="22">
        <f t="shared" si="1"/>
        <v>-1.1393159802537411E-3</v>
      </c>
      <c r="L36" s="22">
        <f t="shared" si="2"/>
        <v>2.6367520040366799E-3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358191.23759999999</v>
      </c>
      <c r="F37" s="25">
        <f>VLOOKUP(C37,RA!B8:I71,8,0)</f>
        <v>22680.508399999999</v>
      </c>
      <c r="G37" s="16">
        <f t="shared" si="0"/>
        <v>335510.7292</v>
      </c>
      <c r="H37" s="27">
        <f>RA!J37</f>
        <v>-7.0619432683475498</v>
      </c>
      <c r="I37" s="20">
        <f>VLOOKUP(B37,RMS!B:D,3,FALSE)</f>
        <v>358191.23191794899</v>
      </c>
      <c r="J37" s="21">
        <f>VLOOKUP(B37,RMS!B:E,4,FALSE)</f>
        <v>335510.726439316</v>
      </c>
      <c r="K37" s="22">
        <f t="shared" si="1"/>
        <v>5.6820510071702302E-3</v>
      </c>
      <c r="L37" s="22">
        <f t="shared" si="2"/>
        <v>2.7606840012595057E-3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130969.25</v>
      </c>
      <c r="F38" s="25">
        <f>VLOOKUP(C38,RA!B9:I72,8,0)</f>
        <v>-11881.27</v>
      </c>
      <c r="G38" s="16">
        <f t="shared" si="0"/>
        <v>142850.51999999999</v>
      </c>
      <c r="H38" s="27">
        <f>RA!J38</f>
        <v>-8.9496127096328095</v>
      </c>
      <c r="I38" s="20">
        <f>VLOOKUP(B38,RMS!B:D,3,FALSE)</f>
        <v>130969.25</v>
      </c>
      <c r="J38" s="21">
        <f>VLOOKUP(B38,RMS!B:E,4,FALSE)</f>
        <v>142850.51999999999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94394.95</v>
      </c>
      <c r="F39" s="25">
        <f>VLOOKUP(C39,RA!B10:I73,8,0)</f>
        <v>12170.35</v>
      </c>
      <c r="G39" s="16">
        <f t="shared" si="0"/>
        <v>82224.599999999991</v>
      </c>
      <c r="H39" s="27">
        <f>RA!J39</f>
        <v>-23.909583467443699</v>
      </c>
      <c r="I39" s="20">
        <f>VLOOKUP(B39,RMS!B:D,3,FALSE)</f>
        <v>94394.95</v>
      </c>
      <c r="J39" s="21">
        <f>VLOOKUP(B39,RMS!B:E,4,FALSE)</f>
        <v>82224.600000000006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9252.6494999999995</v>
      </c>
      <c r="F40" s="25">
        <f>VLOOKUP(C40,RA!B8:I74,8,0)</f>
        <v>571.05110000000002</v>
      </c>
      <c r="G40" s="16">
        <f t="shared" si="0"/>
        <v>8681.5983999999989</v>
      </c>
      <c r="H40" s="27">
        <f>RA!J40</f>
        <v>0</v>
      </c>
      <c r="I40" s="20">
        <f>VLOOKUP(B40,RMS!B:D,3,FALSE)</f>
        <v>9252.6495726495705</v>
      </c>
      <c r="J40" s="21">
        <f>VLOOKUP(B40,RMS!B:E,4,FALSE)</f>
        <v>8681.5982905982892</v>
      </c>
      <c r="K40" s="22">
        <f t="shared" si="1"/>
        <v>-7.264957093866542E-5</v>
      </c>
      <c r="L40" s="22">
        <f t="shared" si="2"/>
        <v>1.0940170977846719E-4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15059494.503900001</v>
      </c>
      <c r="E7" s="67">
        <v>14993203.1949</v>
      </c>
      <c r="F7" s="68">
        <v>100.44214240371601</v>
      </c>
      <c r="G7" s="67">
        <v>14251862.219799999</v>
      </c>
      <c r="H7" s="68">
        <v>5.6668544197540998</v>
      </c>
      <c r="I7" s="67">
        <v>1556950.5534000001</v>
      </c>
      <c r="J7" s="68">
        <v>10.338664109852999</v>
      </c>
      <c r="K7" s="67">
        <v>1546063.2249</v>
      </c>
      <c r="L7" s="68">
        <v>10.848148831751001</v>
      </c>
      <c r="M7" s="68">
        <v>7.0419684814009998E-3</v>
      </c>
      <c r="N7" s="67">
        <v>229999831.72</v>
      </c>
      <c r="O7" s="67">
        <v>6242971740.1731005</v>
      </c>
      <c r="P7" s="67">
        <v>798162</v>
      </c>
      <c r="Q7" s="67">
        <v>1107799</v>
      </c>
      <c r="R7" s="68">
        <v>-27.9506480868822</v>
      </c>
      <c r="S7" s="67">
        <v>18.867716709014001</v>
      </c>
      <c r="T7" s="67">
        <v>24.631713534675502</v>
      </c>
      <c r="U7" s="69">
        <v>-30.5495196613156</v>
      </c>
      <c r="V7" s="57"/>
      <c r="W7" s="57"/>
    </row>
    <row r="8" spans="1:23" ht="14.25" thickBot="1" x14ac:dyDescent="0.2">
      <c r="A8" s="54">
        <v>42285</v>
      </c>
      <c r="B8" s="44" t="s">
        <v>6</v>
      </c>
      <c r="C8" s="45"/>
      <c r="D8" s="70">
        <v>565551.5821</v>
      </c>
      <c r="E8" s="70">
        <v>620363.2561</v>
      </c>
      <c r="F8" s="71">
        <v>91.164584062476393</v>
      </c>
      <c r="G8" s="70">
        <v>547653.12899999996</v>
      </c>
      <c r="H8" s="71">
        <v>3.2682097758999702</v>
      </c>
      <c r="I8" s="70">
        <v>140888.69450000001</v>
      </c>
      <c r="J8" s="71">
        <v>24.911732008043099</v>
      </c>
      <c r="K8" s="70">
        <v>136132.39110000001</v>
      </c>
      <c r="L8" s="71">
        <v>24.857411359736801</v>
      </c>
      <c r="M8" s="71">
        <v>3.4938807447421998E-2</v>
      </c>
      <c r="N8" s="70">
        <v>6942363.2588999998</v>
      </c>
      <c r="O8" s="70">
        <v>222899708.023</v>
      </c>
      <c r="P8" s="70">
        <v>23628</v>
      </c>
      <c r="Q8" s="70">
        <v>32184</v>
      </c>
      <c r="R8" s="71">
        <v>-26.5846383296048</v>
      </c>
      <c r="S8" s="70">
        <v>23.935651857965102</v>
      </c>
      <c r="T8" s="70">
        <v>24.839233867760399</v>
      </c>
      <c r="U8" s="72">
        <v>-3.7750465922429601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59158.189599999998</v>
      </c>
      <c r="E9" s="70">
        <v>77376.169800000003</v>
      </c>
      <c r="F9" s="71">
        <v>76.455308854018796</v>
      </c>
      <c r="G9" s="70">
        <v>69905.887000000002</v>
      </c>
      <c r="H9" s="71">
        <v>-15.3745240368669</v>
      </c>
      <c r="I9" s="70">
        <v>13295.0743</v>
      </c>
      <c r="J9" s="71">
        <v>22.473768027546299</v>
      </c>
      <c r="K9" s="70">
        <v>15546.786</v>
      </c>
      <c r="L9" s="71">
        <v>22.2395947854864</v>
      </c>
      <c r="M9" s="71">
        <v>-0.144834546510128</v>
      </c>
      <c r="N9" s="70">
        <v>1131944.4558999999</v>
      </c>
      <c r="O9" s="70">
        <v>36648569.294600002</v>
      </c>
      <c r="P9" s="70">
        <v>3758</v>
      </c>
      <c r="Q9" s="70">
        <v>7124</v>
      </c>
      <c r="R9" s="71">
        <v>-47.248736664795103</v>
      </c>
      <c r="S9" s="70">
        <v>15.741934433209201</v>
      </c>
      <c r="T9" s="70">
        <v>16.061359699606999</v>
      </c>
      <c r="U9" s="72">
        <v>-2.0291360490230002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86833.740900000004</v>
      </c>
      <c r="E10" s="70">
        <v>95732.606599999999</v>
      </c>
      <c r="F10" s="71">
        <v>90.704456907579896</v>
      </c>
      <c r="G10" s="70">
        <v>103404.7576</v>
      </c>
      <c r="H10" s="71">
        <v>-16.025390982590501</v>
      </c>
      <c r="I10" s="70">
        <v>24370.5314</v>
      </c>
      <c r="J10" s="71">
        <v>28.0657393628425</v>
      </c>
      <c r="K10" s="70">
        <v>27924.8822</v>
      </c>
      <c r="L10" s="71">
        <v>27.005413336997201</v>
      </c>
      <c r="M10" s="71">
        <v>-0.12728257095387099</v>
      </c>
      <c r="N10" s="70">
        <v>1563598.746</v>
      </c>
      <c r="O10" s="70">
        <v>56581946.504299998</v>
      </c>
      <c r="P10" s="70">
        <v>75393</v>
      </c>
      <c r="Q10" s="70">
        <v>106307</v>
      </c>
      <c r="R10" s="71">
        <v>-29.079928885209799</v>
      </c>
      <c r="S10" s="70">
        <v>1.1517480522064401</v>
      </c>
      <c r="T10" s="70">
        <v>1.46256727590845</v>
      </c>
      <c r="U10" s="72">
        <v>-26.9867375166443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42430.125699999997</v>
      </c>
      <c r="E11" s="70">
        <v>46366.278899999998</v>
      </c>
      <c r="F11" s="71">
        <v>91.510741656691394</v>
      </c>
      <c r="G11" s="70">
        <v>46125.789100000002</v>
      </c>
      <c r="H11" s="71">
        <v>-8.0121413033993996</v>
      </c>
      <c r="I11" s="70">
        <v>9598.1738000000005</v>
      </c>
      <c r="J11" s="71">
        <v>22.621129779023999</v>
      </c>
      <c r="K11" s="70">
        <v>11034.0576</v>
      </c>
      <c r="L11" s="71">
        <v>23.921666849055601</v>
      </c>
      <c r="M11" s="71">
        <v>-0.130131983360319</v>
      </c>
      <c r="N11" s="70">
        <v>425489.83850000001</v>
      </c>
      <c r="O11" s="70">
        <v>18320617.4089</v>
      </c>
      <c r="P11" s="70">
        <v>2280</v>
      </c>
      <c r="Q11" s="70">
        <v>3144</v>
      </c>
      <c r="R11" s="71">
        <v>-27.480916030534399</v>
      </c>
      <c r="S11" s="70">
        <v>18.609704254385999</v>
      </c>
      <c r="T11" s="70">
        <v>18.589408746819299</v>
      </c>
      <c r="U11" s="72">
        <v>0.109058732418291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196913.94140000001</v>
      </c>
      <c r="E12" s="70">
        <v>199642.3547</v>
      </c>
      <c r="F12" s="71">
        <v>98.633349469304804</v>
      </c>
      <c r="G12" s="70">
        <v>172362.09299999999</v>
      </c>
      <c r="H12" s="71">
        <v>14.244343389355301</v>
      </c>
      <c r="I12" s="70">
        <v>34852.789599999996</v>
      </c>
      <c r="J12" s="71">
        <v>17.699503322216302</v>
      </c>
      <c r="K12" s="70">
        <v>31635.374800000001</v>
      </c>
      <c r="L12" s="71">
        <v>18.354021031759</v>
      </c>
      <c r="M12" s="71">
        <v>0.101703071967398</v>
      </c>
      <c r="N12" s="70">
        <v>2473818.1957</v>
      </c>
      <c r="O12" s="70">
        <v>66564322.886600003</v>
      </c>
      <c r="P12" s="70">
        <v>1671</v>
      </c>
      <c r="Q12" s="70">
        <v>2216</v>
      </c>
      <c r="R12" s="71">
        <v>-24.593862815884499</v>
      </c>
      <c r="S12" s="70">
        <v>117.841975703172</v>
      </c>
      <c r="T12" s="70">
        <v>120.86481349278</v>
      </c>
      <c r="U12" s="72">
        <v>-2.5651621772042899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229666.19639999999</v>
      </c>
      <c r="E13" s="70">
        <v>227799.1857</v>
      </c>
      <c r="F13" s="71">
        <v>100.81958620451699</v>
      </c>
      <c r="G13" s="70">
        <v>208217.0539</v>
      </c>
      <c r="H13" s="71">
        <v>10.301338001978101</v>
      </c>
      <c r="I13" s="70">
        <v>66482.064899999998</v>
      </c>
      <c r="J13" s="71">
        <v>28.947257342221601</v>
      </c>
      <c r="K13" s="70">
        <v>65832.187900000004</v>
      </c>
      <c r="L13" s="71">
        <v>31.617096998988899</v>
      </c>
      <c r="M13" s="71">
        <v>9.871721125039E-3</v>
      </c>
      <c r="N13" s="70">
        <v>2901177.8964999998</v>
      </c>
      <c r="O13" s="70">
        <v>101957398.55930001</v>
      </c>
      <c r="P13" s="70">
        <v>8901</v>
      </c>
      <c r="Q13" s="70">
        <v>12511</v>
      </c>
      <c r="R13" s="71">
        <v>-28.8546079450084</v>
      </c>
      <c r="S13" s="70">
        <v>25.802291472868198</v>
      </c>
      <c r="T13" s="70">
        <v>25.849020190232601</v>
      </c>
      <c r="U13" s="72">
        <v>-0.18110297456920699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117437.25629999999</v>
      </c>
      <c r="E14" s="70">
        <v>107132.3447</v>
      </c>
      <c r="F14" s="71">
        <v>109.618861258807</v>
      </c>
      <c r="G14" s="70">
        <v>107623.0569</v>
      </c>
      <c r="H14" s="71">
        <v>9.1190490984836696</v>
      </c>
      <c r="I14" s="70">
        <v>24603.062699999999</v>
      </c>
      <c r="J14" s="71">
        <v>20.949963814847699</v>
      </c>
      <c r="K14" s="70">
        <v>21213.3233</v>
      </c>
      <c r="L14" s="71">
        <v>19.710760789586899</v>
      </c>
      <c r="M14" s="71">
        <v>0.15979294484235801</v>
      </c>
      <c r="N14" s="70">
        <v>1649853.8515999999</v>
      </c>
      <c r="O14" s="70">
        <v>52485108.649800003</v>
      </c>
      <c r="P14" s="70">
        <v>1873</v>
      </c>
      <c r="Q14" s="70">
        <v>2975</v>
      </c>
      <c r="R14" s="71">
        <v>-37.0420168067227</v>
      </c>
      <c r="S14" s="70">
        <v>62.700083449012297</v>
      </c>
      <c r="T14" s="70">
        <v>63.305432840336103</v>
      </c>
      <c r="U14" s="72">
        <v>-0.96546823867645803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70741.834099999993</v>
      </c>
      <c r="E15" s="70">
        <v>88771.2932</v>
      </c>
      <c r="F15" s="71">
        <v>79.689989353450102</v>
      </c>
      <c r="G15" s="70">
        <v>54362.7883</v>
      </c>
      <c r="H15" s="71">
        <v>30.1291495749124</v>
      </c>
      <c r="I15" s="70">
        <v>12326.0173</v>
      </c>
      <c r="J15" s="71">
        <v>17.423943635071801</v>
      </c>
      <c r="K15" s="70">
        <v>11768.653200000001</v>
      </c>
      <c r="L15" s="71">
        <v>21.648361991763402</v>
      </c>
      <c r="M15" s="71">
        <v>4.7360058158565997E-2</v>
      </c>
      <c r="N15" s="70">
        <v>1156323.8015999999</v>
      </c>
      <c r="O15" s="70">
        <v>40411344.194399998</v>
      </c>
      <c r="P15" s="70">
        <v>2231</v>
      </c>
      <c r="Q15" s="70">
        <v>3514</v>
      </c>
      <c r="R15" s="71">
        <v>-36.511098463289699</v>
      </c>
      <c r="S15" s="70">
        <v>31.708576467951598</v>
      </c>
      <c r="T15" s="70">
        <v>37.395933181559499</v>
      </c>
      <c r="U15" s="72">
        <v>-17.936335676740899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665448.61010000005</v>
      </c>
      <c r="E16" s="70">
        <v>746652.71010000003</v>
      </c>
      <c r="F16" s="71">
        <v>89.124247605138393</v>
      </c>
      <c r="G16" s="70">
        <v>695579.1152</v>
      </c>
      <c r="H16" s="71">
        <v>-4.3317150330680398</v>
      </c>
      <c r="I16" s="70">
        <v>22905.196</v>
      </c>
      <c r="J16" s="71">
        <v>3.4420683509366601</v>
      </c>
      <c r="K16" s="70">
        <v>59892.154799999997</v>
      </c>
      <c r="L16" s="71">
        <v>8.6104015332287798</v>
      </c>
      <c r="M16" s="71">
        <v>-0.61755932681854397</v>
      </c>
      <c r="N16" s="70">
        <v>9396223.2316999994</v>
      </c>
      <c r="O16" s="70">
        <v>312877623.8337</v>
      </c>
      <c r="P16" s="70">
        <v>35709</v>
      </c>
      <c r="Q16" s="70">
        <v>55877</v>
      </c>
      <c r="R16" s="71">
        <v>-36.093562646527197</v>
      </c>
      <c r="S16" s="70">
        <v>18.635319110028298</v>
      </c>
      <c r="T16" s="70">
        <v>19.117058564346699</v>
      </c>
      <c r="U16" s="72">
        <v>-2.5850883018105599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603238.00219999999</v>
      </c>
      <c r="E17" s="70">
        <v>487152.50069999998</v>
      </c>
      <c r="F17" s="71">
        <v>123.82939661259999</v>
      </c>
      <c r="G17" s="70">
        <v>516182.82520000002</v>
      </c>
      <c r="H17" s="71">
        <v>16.865182789890302</v>
      </c>
      <c r="I17" s="70">
        <v>33822.227099999996</v>
      </c>
      <c r="J17" s="71">
        <v>5.6067799072092397</v>
      </c>
      <c r="K17" s="70">
        <v>6619.4309999999996</v>
      </c>
      <c r="L17" s="71">
        <v>1.2823811015864901</v>
      </c>
      <c r="M17" s="71">
        <v>4.1095369224333602</v>
      </c>
      <c r="N17" s="70">
        <v>10607654.2729</v>
      </c>
      <c r="O17" s="70">
        <v>310614441.32539999</v>
      </c>
      <c r="P17" s="70">
        <v>8814</v>
      </c>
      <c r="Q17" s="70">
        <v>11821</v>
      </c>
      <c r="R17" s="71">
        <v>-25.4377802216395</v>
      </c>
      <c r="S17" s="70">
        <v>68.440889743589693</v>
      </c>
      <c r="T17" s="70">
        <v>86.147410743591905</v>
      </c>
      <c r="U17" s="72">
        <v>-25.871260683984001</v>
      </c>
    </row>
    <row r="18" spans="1:21" ht="12" thickBot="1" x14ac:dyDescent="0.2">
      <c r="A18" s="55"/>
      <c r="B18" s="44" t="s">
        <v>16</v>
      </c>
      <c r="C18" s="45"/>
      <c r="D18" s="70">
        <v>1200242.9349</v>
      </c>
      <c r="E18" s="70">
        <v>1290419.2941999999</v>
      </c>
      <c r="F18" s="71">
        <v>93.011855936646896</v>
      </c>
      <c r="G18" s="70">
        <v>1171190.3868</v>
      </c>
      <c r="H18" s="71">
        <v>2.4805999457849999</v>
      </c>
      <c r="I18" s="70">
        <v>172617.0049</v>
      </c>
      <c r="J18" s="71">
        <v>14.3818388661777</v>
      </c>
      <c r="K18" s="70">
        <v>176576.71849999999</v>
      </c>
      <c r="L18" s="71">
        <v>15.0766878289066</v>
      </c>
      <c r="M18" s="71">
        <v>-2.2424890629054998E-2</v>
      </c>
      <c r="N18" s="70">
        <v>17501207.540199999</v>
      </c>
      <c r="O18" s="70">
        <v>651033102.79279995</v>
      </c>
      <c r="P18" s="70">
        <v>59896</v>
      </c>
      <c r="Q18" s="70">
        <v>99996</v>
      </c>
      <c r="R18" s="71">
        <v>-40.101604064162601</v>
      </c>
      <c r="S18" s="70">
        <v>20.038782805195702</v>
      </c>
      <c r="T18" s="70">
        <v>20.773943323733</v>
      </c>
      <c r="U18" s="72">
        <v>-3.6686884911326301</v>
      </c>
    </row>
    <row r="19" spans="1:21" ht="12" thickBot="1" x14ac:dyDescent="0.2">
      <c r="A19" s="55"/>
      <c r="B19" s="44" t="s">
        <v>17</v>
      </c>
      <c r="C19" s="45"/>
      <c r="D19" s="70">
        <v>454365.14850000001</v>
      </c>
      <c r="E19" s="70">
        <v>547010.75670000003</v>
      </c>
      <c r="F19" s="71">
        <v>83.063293168326098</v>
      </c>
      <c r="G19" s="70">
        <v>710890.62970000005</v>
      </c>
      <c r="H19" s="71">
        <v>-36.085084045664701</v>
      </c>
      <c r="I19" s="70">
        <v>35054.768600000003</v>
      </c>
      <c r="J19" s="71">
        <v>7.7151094699333003</v>
      </c>
      <c r="K19" s="70">
        <v>51105.272400000002</v>
      </c>
      <c r="L19" s="71">
        <v>7.1889078663994699</v>
      </c>
      <c r="M19" s="71">
        <v>-0.314067473789652</v>
      </c>
      <c r="N19" s="70">
        <v>7631458.5</v>
      </c>
      <c r="O19" s="70">
        <v>201902780.4883</v>
      </c>
      <c r="P19" s="70">
        <v>9990</v>
      </c>
      <c r="Q19" s="70">
        <v>15726</v>
      </c>
      <c r="R19" s="71">
        <v>-36.474628004578399</v>
      </c>
      <c r="S19" s="70">
        <v>45.481996846846798</v>
      </c>
      <c r="T19" s="70">
        <v>48.797686391962401</v>
      </c>
      <c r="U19" s="72">
        <v>-7.2901142759420896</v>
      </c>
    </row>
    <row r="20" spans="1:21" ht="12" thickBot="1" x14ac:dyDescent="0.2">
      <c r="A20" s="55"/>
      <c r="B20" s="44" t="s">
        <v>18</v>
      </c>
      <c r="C20" s="45"/>
      <c r="D20" s="70">
        <v>1011086.3218</v>
      </c>
      <c r="E20" s="70">
        <v>898908.94420000003</v>
      </c>
      <c r="F20" s="71">
        <v>112.479281502737</v>
      </c>
      <c r="G20" s="70">
        <v>804824.85199999996</v>
      </c>
      <c r="H20" s="71">
        <v>25.6281188742417</v>
      </c>
      <c r="I20" s="70">
        <v>79953.513600000006</v>
      </c>
      <c r="J20" s="71">
        <v>7.9076842279560999</v>
      </c>
      <c r="K20" s="70">
        <v>54200.066700000003</v>
      </c>
      <c r="L20" s="71">
        <v>6.7343927769268204</v>
      </c>
      <c r="M20" s="71">
        <v>0.47515526212442799</v>
      </c>
      <c r="N20" s="70">
        <v>13165895.637599999</v>
      </c>
      <c r="O20" s="70">
        <v>337005862.12650001</v>
      </c>
      <c r="P20" s="70">
        <v>38067</v>
      </c>
      <c r="Q20" s="70">
        <v>52235</v>
      </c>
      <c r="R20" s="71">
        <v>-27.123576146262099</v>
      </c>
      <c r="S20" s="70">
        <v>26.560704069141298</v>
      </c>
      <c r="T20" s="70">
        <v>31.596504133244</v>
      </c>
      <c r="U20" s="72">
        <v>-18.959588010144</v>
      </c>
    </row>
    <row r="21" spans="1:21" ht="12" thickBot="1" x14ac:dyDescent="0.2">
      <c r="A21" s="55"/>
      <c r="B21" s="44" t="s">
        <v>19</v>
      </c>
      <c r="C21" s="45"/>
      <c r="D21" s="70">
        <v>342875.96870000003</v>
      </c>
      <c r="E21" s="70">
        <v>397263.98479999998</v>
      </c>
      <c r="F21" s="71">
        <v>86.309351418457595</v>
      </c>
      <c r="G21" s="70">
        <v>337126.06949999998</v>
      </c>
      <c r="H21" s="71">
        <v>1.70556350285453</v>
      </c>
      <c r="I21" s="70">
        <v>34445.4594</v>
      </c>
      <c r="J21" s="71">
        <v>10.046040709880799</v>
      </c>
      <c r="K21" s="70">
        <v>3114.4247</v>
      </c>
      <c r="L21" s="71">
        <v>0.92381603849832195</v>
      </c>
      <c r="M21" s="71">
        <v>10.059975025243</v>
      </c>
      <c r="N21" s="70">
        <v>3863969.4912</v>
      </c>
      <c r="O21" s="70">
        <v>122834177.0856</v>
      </c>
      <c r="P21" s="70">
        <v>29208</v>
      </c>
      <c r="Q21" s="70">
        <v>40059</v>
      </c>
      <c r="R21" s="71">
        <v>-27.087545869842</v>
      </c>
      <c r="S21" s="70">
        <v>11.7391115002739</v>
      </c>
      <c r="T21" s="70">
        <v>11.0986214383784</v>
      </c>
      <c r="U21" s="72">
        <v>5.4560352534394401</v>
      </c>
    </row>
    <row r="22" spans="1:21" ht="12" thickBot="1" x14ac:dyDescent="0.2">
      <c r="A22" s="55"/>
      <c r="B22" s="44" t="s">
        <v>20</v>
      </c>
      <c r="C22" s="45"/>
      <c r="D22" s="70">
        <v>1003164.8418000001</v>
      </c>
      <c r="E22" s="70">
        <v>978952.82869999995</v>
      </c>
      <c r="F22" s="71">
        <v>102.473256360284</v>
      </c>
      <c r="G22" s="70">
        <v>962026.5294</v>
      </c>
      <c r="H22" s="71">
        <v>4.2762139237113796</v>
      </c>
      <c r="I22" s="70">
        <v>127005.96859999999</v>
      </c>
      <c r="J22" s="71">
        <v>12.660528290855</v>
      </c>
      <c r="K22" s="70">
        <v>109605.0683</v>
      </c>
      <c r="L22" s="71">
        <v>11.3931440506489</v>
      </c>
      <c r="M22" s="71">
        <v>0.15875999686777201</v>
      </c>
      <c r="N22" s="70">
        <v>12101953.896299999</v>
      </c>
      <c r="O22" s="70">
        <v>410760234.90179998</v>
      </c>
      <c r="P22" s="70">
        <v>60504</v>
      </c>
      <c r="Q22" s="70">
        <v>88271</v>
      </c>
      <c r="R22" s="71">
        <v>-31.456537254591002</v>
      </c>
      <c r="S22" s="70">
        <v>16.580140846886199</v>
      </c>
      <c r="T22" s="70">
        <v>17.052627483544999</v>
      </c>
      <c r="U22" s="72">
        <v>-2.8497142516589098</v>
      </c>
    </row>
    <row r="23" spans="1:21" ht="12" thickBot="1" x14ac:dyDescent="0.2">
      <c r="A23" s="55"/>
      <c r="B23" s="44" t="s">
        <v>21</v>
      </c>
      <c r="C23" s="45"/>
      <c r="D23" s="70">
        <v>2510517.415</v>
      </c>
      <c r="E23" s="70">
        <v>2930241.4405999999</v>
      </c>
      <c r="F23" s="71">
        <v>85.676128260814707</v>
      </c>
      <c r="G23" s="70">
        <v>2520828.5572000002</v>
      </c>
      <c r="H23" s="71">
        <v>-0.40903782093983898</v>
      </c>
      <c r="I23" s="70">
        <v>245061.65919999999</v>
      </c>
      <c r="J23" s="71">
        <v>9.7614004880344591</v>
      </c>
      <c r="K23" s="70">
        <v>260984.8124</v>
      </c>
      <c r="L23" s="71">
        <v>10.353136140677799</v>
      </c>
      <c r="M23" s="71">
        <v>-6.1011800087413998E-2</v>
      </c>
      <c r="N23" s="70">
        <v>34342242.376400001</v>
      </c>
      <c r="O23" s="70">
        <v>900132343.65840006</v>
      </c>
      <c r="P23" s="70">
        <v>74936</v>
      </c>
      <c r="Q23" s="70">
        <v>104102</v>
      </c>
      <c r="R23" s="71">
        <v>-28.016752800138299</v>
      </c>
      <c r="S23" s="70">
        <v>33.502154038112501</v>
      </c>
      <c r="T23" s="70">
        <v>34.2887661610728</v>
      </c>
      <c r="U23" s="72">
        <v>-2.3479449174086202</v>
      </c>
    </row>
    <row r="24" spans="1:21" ht="12" thickBot="1" x14ac:dyDescent="0.2">
      <c r="A24" s="55"/>
      <c r="B24" s="44" t="s">
        <v>22</v>
      </c>
      <c r="C24" s="45"/>
      <c r="D24" s="70">
        <v>204953.9399</v>
      </c>
      <c r="E24" s="70">
        <v>233066.8941</v>
      </c>
      <c r="F24" s="71">
        <v>87.937817462853502</v>
      </c>
      <c r="G24" s="70">
        <v>204600.00039999999</v>
      </c>
      <c r="H24" s="71">
        <v>0.172990957628572</v>
      </c>
      <c r="I24" s="70">
        <v>32598.766299999999</v>
      </c>
      <c r="J24" s="71">
        <v>15.9054109015447</v>
      </c>
      <c r="K24" s="70">
        <v>35846.431600000004</v>
      </c>
      <c r="L24" s="71">
        <v>17.520250014623201</v>
      </c>
      <c r="M24" s="71">
        <v>-9.0599402926342998E-2</v>
      </c>
      <c r="N24" s="70">
        <v>2769060.4607000002</v>
      </c>
      <c r="O24" s="70">
        <v>83717312.595400006</v>
      </c>
      <c r="P24" s="70">
        <v>20851</v>
      </c>
      <c r="Q24" s="70">
        <v>28160</v>
      </c>
      <c r="R24" s="71">
        <v>-25.955255681818201</v>
      </c>
      <c r="S24" s="70">
        <v>9.8294537384298106</v>
      </c>
      <c r="T24" s="70">
        <v>10.5568385333807</v>
      </c>
      <c r="U24" s="72">
        <v>-7.4000530884747304</v>
      </c>
    </row>
    <row r="25" spans="1:21" ht="12" thickBot="1" x14ac:dyDescent="0.2">
      <c r="A25" s="55"/>
      <c r="B25" s="44" t="s">
        <v>23</v>
      </c>
      <c r="C25" s="45"/>
      <c r="D25" s="70">
        <v>231935.39129999999</v>
      </c>
      <c r="E25" s="70">
        <v>257951.8829</v>
      </c>
      <c r="F25" s="71">
        <v>89.914207522925594</v>
      </c>
      <c r="G25" s="70">
        <v>216786.9621</v>
      </c>
      <c r="H25" s="71">
        <v>6.9877030672224096</v>
      </c>
      <c r="I25" s="70">
        <v>19712.036199999999</v>
      </c>
      <c r="J25" s="71">
        <v>8.4989341598597203</v>
      </c>
      <c r="K25" s="70">
        <v>17158.4588</v>
      </c>
      <c r="L25" s="71">
        <v>7.91489425092138</v>
      </c>
      <c r="M25" s="71">
        <v>0.148823238133719</v>
      </c>
      <c r="N25" s="70">
        <v>3113996.8051</v>
      </c>
      <c r="O25" s="70">
        <v>91606218.906299993</v>
      </c>
      <c r="P25" s="70">
        <v>15545</v>
      </c>
      <c r="Q25" s="70">
        <v>20811</v>
      </c>
      <c r="R25" s="71">
        <v>-25.303925808466701</v>
      </c>
      <c r="S25" s="70">
        <v>14.920256757799899</v>
      </c>
      <c r="T25" s="70">
        <v>15.728328143770099</v>
      </c>
      <c r="U25" s="72">
        <v>-5.4159348534518097</v>
      </c>
    </row>
    <row r="26" spans="1:21" ht="12" thickBot="1" x14ac:dyDescent="0.2">
      <c r="A26" s="55"/>
      <c r="B26" s="44" t="s">
        <v>24</v>
      </c>
      <c r="C26" s="45"/>
      <c r="D26" s="70">
        <v>444990.73469999997</v>
      </c>
      <c r="E26" s="70">
        <v>479178.37959999999</v>
      </c>
      <c r="F26" s="71">
        <v>92.865361553136296</v>
      </c>
      <c r="G26" s="70">
        <v>464200.19559999998</v>
      </c>
      <c r="H26" s="71">
        <v>-4.13818457684423</v>
      </c>
      <c r="I26" s="70">
        <v>99118.836500000005</v>
      </c>
      <c r="J26" s="71">
        <v>22.2743596148857</v>
      </c>
      <c r="K26" s="70">
        <v>94133.027499999997</v>
      </c>
      <c r="L26" s="71">
        <v>20.278541110550101</v>
      </c>
      <c r="M26" s="71">
        <v>5.2965565141309998E-2</v>
      </c>
      <c r="N26" s="70">
        <v>4834336.8754000003</v>
      </c>
      <c r="O26" s="70">
        <v>187912239.30739999</v>
      </c>
      <c r="P26" s="70">
        <v>32690</v>
      </c>
      <c r="Q26" s="70">
        <v>44280</v>
      </c>
      <c r="R26" s="71">
        <v>-26.1743450767841</v>
      </c>
      <c r="S26" s="70">
        <v>13.612442174977099</v>
      </c>
      <c r="T26" s="70">
        <v>16.986122439024399</v>
      </c>
      <c r="U26" s="72">
        <v>-24.783798679776702</v>
      </c>
    </row>
    <row r="27" spans="1:21" ht="12" thickBot="1" x14ac:dyDescent="0.2">
      <c r="A27" s="55"/>
      <c r="B27" s="44" t="s">
        <v>25</v>
      </c>
      <c r="C27" s="45"/>
      <c r="D27" s="70">
        <v>172930.6251</v>
      </c>
      <c r="E27" s="70">
        <v>209032.44959999999</v>
      </c>
      <c r="F27" s="71">
        <v>82.729081265093697</v>
      </c>
      <c r="G27" s="70">
        <v>194899.73209999999</v>
      </c>
      <c r="H27" s="71">
        <v>-11.272004719189701</v>
      </c>
      <c r="I27" s="70">
        <v>43015.222300000001</v>
      </c>
      <c r="J27" s="71">
        <v>24.874265200351701</v>
      </c>
      <c r="K27" s="70">
        <v>59787.216200000003</v>
      </c>
      <c r="L27" s="71">
        <v>30.6758842384268</v>
      </c>
      <c r="M27" s="71">
        <v>-0.28052809556970099</v>
      </c>
      <c r="N27" s="70">
        <v>2027668.5848999999</v>
      </c>
      <c r="O27" s="70">
        <v>76402050.479900002</v>
      </c>
      <c r="P27" s="70">
        <v>24576</v>
      </c>
      <c r="Q27" s="70">
        <v>33508</v>
      </c>
      <c r="R27" s="71">
        <v>-26.656320878596201</v>
      </c>
      <c r="S27" s="70">
        <v>7.0365651489257797</v>
      </c>
      <c r="T27" s="70">
        <v>7.3800648054196003</v>
      </c>
      <c r="U27" s="72">
        <v>-4.8816382599151904</v>
      </c>
    </row>
    <row r="28" spans="1:21" ht="12" thickBot="1" x14ac:dyDescent="0.2">
      <c r="A28" s="55"/>
      <c r="B28" s="44" t="s">
        <v>26</v>
      </c>
      <c r="C28" s="45"/>
      <c r="D28" s="70">
        <v>848724.50769999996</v>
      </c>
      <c r="E28" s="70">
        <v>930540.69900000002</v>
      </c>
      <c r="F28" s="71">
        <v>91.207671906460106</v>
      </c>
      <c r="G28" s="70">
        <v>852823.049</v>
      </c>
      <c r="H28" s="71">
        <v>-0.48058519347076201</v>
      </c>
      <c r="I28" s="70">
        <v>43763.7742</v>
      </c>
      <c r="J28" s="71">
        <v>5.1564169295166904</v>
      </c>
      <c r="K28" s="70">
        <v>34934.1276</v>
      </c>
      <c r="L28" s="71">
        <v>4.0962926179074204</v>
      </c>
      <c r="M28" s="71">
        <v>0.25275131244439603</v>
      </c>
      <c r="N28" s="70">
        <v>9188804.0954999998</v>
      </c>
      <c r="O28" s="70">
        <v>270527298.68019998</v>
      </c>
      <c r="P28" s="70">
        <v>39523</v>
      </c>
      <c r="Q28" s="70">
        <v>47774</v>
      </c>
      <c r="R28" s="71">
        <v>-17.270900489806198</v>
      </c>
      <c r="S28" s="70">
        <v>21.474192437315001</v>
      </c>
      <c r="T28" s="70">
        <v>21.980419548289898</v>
      </c>
      <c r="U28" s="72">
        <v>-2.3573743806785799</v>
      </c>
    </row>
    <row r="29" spans="1:21" ht="12" thickBot="1" x14ac:dyDescent="0.2">
      <c r="A29" s="55"/>
      <c r="B29" s="44" t="s">
        <v>27</v>
      </c>
      <c r="C29" s="45"/>
      <c r="D29" s="70">
        <v>675816.5148</v>
      </c>
      <c r="E29" s="70">
        <v>732858.26540000003</v>
      </c>
      <c r="F29" s="71">
        <v>92.216537181460893</v>
      </c>
      <c r="G29" s="70">
        <v>637035.91859999998</v>
      </c>
      <c r="H29" s="71">
        <v>6.0876624170937301</v>
      </c>
      <c r="I29" s="70">
        <v>88052.176000000007</v>
      </c>
      <c r="J29" s="71">
        <v>13.029006257128501</v>
      </c>
      <c r="K29" s="70">
        <v>74934.399300000005</v>
      </c>
      <c r="L29" s="71">
        <v>11.762978681748701</v>
      </c>
      <c r="M29" s="71">
        <v>0.175056807321334</v>
      </c>
      <c r="N29" s="70">
        <v>6682383.1815999998</v>
      </c>
      <c r="O29" s="70">
        <v>197576372.6198</v>
      </c>
      <c r="P29" s="70">
        <v>103225</v>
      </c>
      <c r="Q29" s="70">
        <v>117234</v>
      </c>
      <c r="R29" s="71">
        <v>-11.949605063377501</v>
      </c>
      <c r="S29" s="70">
        <v>6.5470236357471601</v>
      </c>
      <c r="T29" s="70">
        <v>6.7515975672586501</v>
      </c>
      <c r="U29" s="72">
        <v>-3.1246860083794998</v>
      </c>
    </row>
    <row r="30" spans="1:21" ht="12" thickBot="1" x14ac:dyDescent="0.2">
      <c r="A30" s="55"/>
      <c r="B30" s="44" t="s">
        <v>28</v>
      </c>
      <c r="C30" s="45"/>
      <c r="D30" s="70">
        <v>853772.89199999999</v>
      </c>
      <c r="E30" s="70">
        <v>1005134.0331999999</v>
      </c>
      <c r="F30" s="71">
        <v>84.941198268044104</v>
      </c>
      <c r="G30" s="70">
        <v>910193.58799999999</v>
      </c>
      <c r="H30" s="71">
        <v>-6.1987577965666798</v>
      </c>
      <c r="I30" s="70">
        <v>95291.127800000002</v>
      </c>
      <c r="J30" s="71">
        <v>11.1611798281363</v>
      </c>
      <c r="K30" s="70">
        <v>102623.62910000001</v>
      </c>
      <c r="L30" s="71">
        <v>11.2749233188402</v>
      </c>
      <c r="M30" s="71">
        <v>-7.1450419014659997E-2</v>
      </c>
      <c r="N30" s="70">
        <v>10198845.1724</v>
      </c>
      <c r="O30" s="70">
        <v>359894225.64399999</v>
      </c>
      <c r="P30" s="70">
        <v>66972</v>
      </c>
      <c r="Q30" s="70">
        <v>84989</v>
      </c>
      <c r="R30" s="71">
        <v>-21.199214015931499</v>
      </c>
      <c r="S30" s="70">
        <v>12.748206593800401</v>
      </c>
      <c r="T30" s="70">
        <v>13.7330116309169</v>
      </c>
      <c r="U30" s="72">
        <v>-7.7250476752978798</v>
      </c>
    </row>
    <row r="31" spans="1:21" ht="12" thickBot="1" x14ac:dyDescent="0.2">
      <c r="A31" s="55"/>
      <c r="B31" s="44" t="s">
        <v>29</v>
      </c>
      <c r="C31" s="45"/>
      <c r="D31" s="70">
        <v>650749.45189999999</v>
      </c>
      <c r="E31" s="70">
        <v>607092.44259999995</v>
      </c>
      <c r="F31" s="71">
        <v>107.19116336105699</v>
      </c>
      <c r="G31" s="70">
        <v>559328.13459999999</v>
      </c>
      <c r="H31" s="71">
        <v>16.3448451176838</v>
      </c>
      <c r="I31" s="70">
        <v>37316.8387</v>
      </c>
      <c r="J31" s="71">
        <v>5.7344402812857798</v>
      </c>
      <c r="K31" s="70">
        <v>37169.841500000002</v>
      </c>
      <c r="L31" s="71">
        <v>6.6454446327077399</v>
      </c>
      <c r="M31" s="71">
        <v>3.9547437941049998E-3</v>
      </c>
      <c r="N31" s="70">
        <v>16565698.2212</v>
      </c>
      <c r="O31" s="70">
        <v>345637795.0772</v>
      </c>
      <c r="P31" s="70">
        <v>26234</v>
      </c>
      <c r="Q31" s="70">
        <v>48949</v>
      </c>
      <c r="R31" s="71">
        <v>-46.405442399231902</v>
      </c>
      <c r="S31" s="70">
        <v>24.805574898986102</v>
      </c>
      <c r="T31" s="70">
        <v>40.511972289525801</v>
      </c>
      <c r="U31" s="72">
        <v>-63.318014012978203</v>
      </c>
    </row>
    <row r="32" spans="1:21" ht="12" thickBot="1" x14ac:dyDescent="0.2">
      <c r="A32" s="55"/>
      <c r="B32" s="44" t="s">
        <v>30</v>
      </c>
      <c r="C32" s="45"/>
      <c r="D32" s="70">
        <v>86418.497000000003</v>
      </c>
      <c r="E32" s="70">
        <v>109454.7818</v>
      </c>
      <c r="F32" s="71">
        <v>78.953605844199004</v>
      </c>
      <c r="G32" s="70">
        <v>95449.607900000003</v>
      </c>
      <c r="H32" s="71">
        <v>-9.4616532206833703</v>
      </c>
      <c r="I32" s="70">
        <v>21611.304599999999</v>
      </c>
      <c r="J32" s="71">
        <v>25.007730231642402</v>
      </c>
      <c r="K32" s="70">
        <v>27432.642</v>
      </c>
      <c r="L32" s="71">
        <v>28.740444935866499</v>
      </c>
      <c r="M32" s="71">
        <v>-0.21220476686131801</v>
      </c>
      <c r="N32" s="70">
        <v>889351.80390000006</v>
      </c>
      <c r="O32" s="70">
        <v>36208472.632200003</v>
      </c>
      <c r="P32" s="70">
        <v>19972</v>
      </c>
      <c r="Q32" s="70">
        <v>23613</v>
      </c>
      <c r="R32" s="71">
        <v>-15.419472324567</v>
      </c>
      <c r="S32" s="70">
        <v>4.3269826256759503</v>
      </c>
      <c r="T32" s="70">
        <v>4.8374614110871104</v>
      </c>
      <c r="U32" s="72">
        <v>-11.7975695668854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17.094000000000001</v>
      </c>
      <c r="O33" s="70">
        <v>238.40790000000001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125033.6778</v>
      </c>
      <c r="E35" s="70">
        <v>139812.99340000001</v>
      </c>
      <c r="F35" s="71">
        <v>89.429225967777597</v>
      </c>
      <c r="G35" s="70">
        <v>113400.6096</v>
      </c>
      <c r="H35" s="71">
        <v>10.258382420547401</v>
      </c>
      <c r="I35" s="70">
        <v>17989.500800000002</v>
      </c>
      <c r="J35" s="71">
        <v>14.387724264798001</v>
      </c>
      <c r="K35" s="70">
        <v>13767.8524</v>
      </c>
      <c r="L35" s="71">
        <v>12.140898050339899</v>
      </c>
      <c r="M35" s="71">
        <v>0.30663085841913901</v>
      </c>
      <c r="N35" s="70">
        <v>1868818.2132000001</v>
      </c>
      <c r="O35" s="70">
        <v>53896699.2223</v>
      </c>
      <c r="P35" s="70">
        <v>9083</v>
      </c>
      <c r="Q35" s="70">
        <v>15044</v>
      </c>
      <c r="R35" s="71">
        <v>-39.6237702738633</v>
      </c>
      <c r="S35" s="70">
        <v>13.765680700209201</v>
      </c>
      <c r="T35" s="70">
        <v>13.801585868120201</v>
      </c>
      <c r="U35" s="72">
        <v>-0.26083103838413702</v>
      </c>
    </row>
    <row r="36" spans="1:21" ht="12" customHeight="1" thickBot="1" x14ac:dyDescent="0.2">
      <c r="A36" s="55"/>
      <c r="B36" s="44" t="s">
        <v>70</v>
      </c>
      <c r="C36" s="45"/>
      <c r="D36" s="70">
        <v>376149.44</v>
      </c>
      <c r="E36" s="73"/>
      <c r="F36" s="73"/>
      <c r="G36" s="73"/>
      <c r="H36" s="73"/>
      <c r="I36" s="70">
        <v>-1423.96</v>
      </c>
      <c r="J36" s="71">
        <v>-0.37856230757647802</v>
      </c>
      <c r="K36" s="73"/>
      <c r="L36" s="73"/>
      <c r="M36" s="73"/>
      <c r="N36" s="70">
        <v>2039527.82</v>
      </c>
      <c r="O36" s="70">
        <v>23916219.379999999</v>
      </c>
      <c r="P36" s="70">
        <v>145</v>
      </c>
      <c r="Q36" s="70">
        <v>79</v>
      </c>
      <c r="R36" s="71">
        <v>83.544303797468402</v>
      </c>
      <c r="S36" s="70">
        <v>2594.1340689655199</v>
      </c>
      <c r="T36" s="70">
        <v>2257.1132911392401</v>
      </c>
      <c r="U36" s="72">
        <v>12.9916484216513</v>
      </c>
    </row>
    <row r="37" spans="1:21" ht="12" thickBot="1" x14ac:dyDescent="0.2">
      <c r="A37" s="55"/>
      <c r="B37" s="44" t="s">
        <v>36</v>
      </c>
      <c r="C37" s="45"/>
      <c r="D37" s="70">
        <v>198063.33</v>
      </c>
      <c r="E37" s="70">
        <v>60343.665999999997</v>
      </c>
      <c r="F37" s="71">
        <v>328.22555063194199</v>
      </c>
      <c r="G37" s="70">
        <v>139299.20000000001</v>
      </c>
      <c r="H37" s="71">
        <v>42.185547368541997</v>
      </c>
      <c r="I37" s="70">
        <v>-13987.12</v>
      </c>
      <c r="J37" s="71">
        <v>-7.0619432683475498</v>
      </c>
      <c r="K37" s="70">
        <v>-14768.42</v>
      </c>
      <c r="L37" s="71">
        <v>-10.601941719694</v>
      </c>
      <c r="M37" s="71">
        <v>-5.2903425010935E-2</v>
      </c>
      <c r="N37" s="70">
        <v>12126701.460000001</v>
      </c>
      <c r="O37" s="70">
        <v>143630698.22</v>
      </c>
      <c r="P37" s="70">
        <v>98</v>
      </c>
      <c r="Q37" s="70">
        <v>565</v>
      </c>
      <c r="R37" s="71">
        <v>-82.654867256637203</v>
      </c>
      <c r="S37" s="70">
        <v>2021.0543877550999</v>
      </c>
      <c r="T37" s="70">
        <v>2999.8567610619498</v>
      </c>
      <c r="U37" s="72">
        <v>-48.430283679503297</v>
      </c>
    </row>
    <row r="38" spans="1:21" ht="12" thickBot="1" x14ac:dyDescent="0.2">
      <c r="A38" s="55"/>
      <c r="B38" s="44" t="s">
        <v>37</v>
      </c>
      <c r="C38" s="45"/>
      <c r="D38" s="70">
        <v>136308.57999999999</v>
      </c>
      <c r="E38" s="70">
        <v>35011.654000000002</v>
      </c>
      <c r="F38" s="71">
        <v>389.32345212825402</v>
      </c>
      <c r="G38" s="70">
        <v>33953</v>
      </c>
      <c r="H38" s="71">
        <v>301.46255117368099</v>
      </c>
      <c r="I38" s="70">
        <v>-12199.09</v>
      </c>
      <c r="J38" s="71">
        <v>-8.9496127096328095</v>
      </c>
      <c r="K38" s="70">
        <v>-2078.63</v>
      </c>
      <c r="L38" s="71">
        <v>-6.1220805230760202</v>
      </c>
      <c r="M38" s="71">
        <v>4.86881263139664</v>
      </c>
      <c r="N38" s="70">
        <v>6603989.2400000002</v>
      </c>
      <c r="O38" s="70">
        <v>131933980.73999999</v>
      </c>
      <c r="P38" s="70">
        <v>83</v>
      </c>
      <c r="Q38" s="70">
        <v>312</v>
      </c>
      <c r="R38" s="71">
        <v>-73.397435897435898</v>
      </c>
      <c r="S38" s="70">
        <v>1642.2720481927699</v>
      </c>
      <c r="T38" s="70">
        <v>3230.3173397435899</v>
      </c>
      <c r="U38" s="72">
        <v>-96.6980649337833</v>
      </c>
    </row>
    <row r="39" spans="1:21" ht="12" thickBot="1" x14ac:dyDescent="0.2">
      <c r="A39" s="55"/>
      <c r="B39" s="44" t="s">
        <v>38</v>
      </c>
      <c r="C39" s="45"/>
      <c r="D39" s="70">
        <v>99327.41</v>
      </c>
      <c r="E39" s="70">
        <v>35745.379000000001</v>
      </c>
      <c r="F39" s="71">
        <v>277.87482684125399</v>
      </c>
      <c r="G39" s="70">
        <v>91633.44</v>
      </c>
      <c r="H39" s="71">
        <v>8.3964653078613996</v>
      </c>
      <c r="I39" s="70">
        <v>-23748.77</v>
      </c>
      <c r="J39" s="71">
        <v>-23.909583467443699</v>
      </c>
      <c r="K39" s="70">
        <v>-16806.91</v>
      </c>
      <c r="L39" s="71">
        <v>-18.341459187824899</v>
      </c>
      <c r="M39" s="71">
        <v>0.413036066713037</v>
      </c>
      <c r="N39" s="70">
        <v>7308413.8499999996</v>
      </c>
      <c r="O39" s="70">
        <v>97306807.280000001</v>
      </c>
      <c r="P39" s="70">
        <v>64</v>
      </c>
      <c r="Q39" s="70">
        <v>352</v>
      </c>
      <c r="R39" s="71">
        <v>-81.818181818181799</v>
      </c>
      <c r="S39" s="70">
        <v>1551.9907812500001</v>
      </c>
      <c r="T39" s="70">
        <v>2913.2898295454502</v>
      </c>
      <c r="U39" s="72">
        <v>-87.713088553209104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0.56999999999999995</v>
      </c>
      <c r="H40" s="73"/>
      <c r="I40" s="73"/>
      <c r="J40" s="73"/>
      <c r="K40" s="70">
        <v>0.01</v>
      </c>
      <c r="L40" s="71">
        <v>1.7543859649122799</v>
      </c>
      <c r="M40" s="73"/>
      <c r="N40" s="70">
        <v>16.829999999999998</v>
      </c>
      <c r="O40" s="70">
        <v>4212.76</v>
      </c>
      <c r="P40" s="73"/>
      <c r="Q40" s="70">
        <v>2</v>
      </c>
      <c r="R40" s="73"/>
      <c r="S40" s="73"/>
      <c r="T40" s="70">
        <v>0.09</v>
      </c>
      <c r="U40" s="74"/>
    </row>
    <row r="41" spans="1:21" ht="12" customHeight="1" thickBot="1" x14ac:dyDescent="0.2">
      <c r="A41" s="55"/>
      <c r="B41" s="44" t="s">
        <v>33</v>
      </c>
      <c r="C41" s="45"/>
      <c r="D41" s="70">
        <v>201839.31510000001</v>
      </c>
      <c r="E41" s="70">
        <v>94473.902000000002</v>
      </c>
      <c r="F41" s="71">
        <v>213.64557917804601</v>
      </c>
      <c r="G41" s="70">
        <v>157766.66709999999</v>
      </c>
      <c r="H41" s="71">
        <v>27.935335651138999</v>
      </c>
      <c r="I41" s="70">
        <v>9017.0645999999997</v>
      </c>
      <c r="J41" s="71">
        <v>4.4674470855851602</v>
      </c>
      <c r="K41" s="70">
        <v>9317.1937999999991</v>
      </c>
      <c r="L41" s="71">
        <v>5.9056795527627699</v>
      </c>
      <c r="M41" s="71">
        <v>-3.2212402837430001E-2</v>
      </c>
      <c r="N41" s="70">
        <v>2690988.0310999998</v>
      </c>
      <c r="O41" s="70">
        <v>57971549.815300003</v>
      </c>
      <c r="P41" s="70">
        <v>253</v>
      </c>
      <c r="Q41" s="70">
        <v>366</v>
      </c>
      <c r="R41" s="71">
        <v>-30.874316939890701</v>
      </c>
      <c r="S41" s="70">
        <v>797.78385415019795</v>
      </c>
      <c r="T41" s="70">
        <v>976.41399043715796</v>
      </c>
      <c r="U41" s="72">
        <v>-22.390793616303299</v>
      </c>
    </row>
    <row r="42" spans="1:21" ht="12" thickBot="1" x14ac:dyDescent="0.2">
      <c r="A42" s="55"/>
      <c r="B42" s="44" t="s">
        <v>34</v>
      </c>
      <c r="C42" s="45"/>
      <c r="D42" s="70">
        <v>358191.23759999999</v>
      </c>
      <c r="E42" s="70">
        <v>293315.65360000002</v>
      </c>
      <c r="F42" s="71">
        <v>122.118009456281</v>
      </c>
      <c r="G42" s="70">
        <v>345657.1067</v>
      </c>
      <c r="H42" s="71">
        <v>3.6261748007046002</v>
      </c>
      <c r="I42" s="70">
        <v>22680.508399999999</v>
      </c>
      <c r="J42" s="71">
        <v>6.3319551175977704</v>
      </c>
      <c r="K42" s="70">
        <v>22579.7637</v>
      </c>
      <c r="L42" s="71">
        <v>6.5324170289943604</v>
      </c>
      <c r="M42" s="71">
        <v>4.4617251685410003E-3</v>
      </c>
      <c r="N42" s="70">
        <v>4900857.9063999997</v>
      </c>
      <c r="O42" s="70">
        <v>142277674.64669999</v>
      </c>
      <c r="P42" s="70">
        <v>1758</v>
      </c>
      <c r="Q42" s="70">
        <v>2972</v>
      </c>
      <c r="R42" s="71">
        <v>-40.847913862718698</v>
      </c>
      <c r="S42" s="70">
        <v>203.74928191126301</v>
      </c>
      <c r="T42" s="70">
        <v>235.45678630551799</v>
      </c>
      <c r="U42" s="72">
        <v>-15.5620201930649</v>
      </c>
    </row>
    <row r="43" spans="1:21" ht="12" thickBot="1" x14ac:dyDescent="0.2">
      <c r="A43" s="55"/>
      <c r="B43" s="44" t="s">
        <v>39</v>
      </c>
      <c r="C43" s="45"/>
      <c r="D43" s="70">
        <v>130969.25</v>
      </c>
      <c r="E43" s="70">
        <v>25111.7405</v>
      </c>
      <c r="F43" s="71">
        <v>521.54588806777497</v>
      </c>
      <c r="G43" s="70">
        <v>69364.94</v>
      </c>
      <c r="H43" s="71">
        <v>88.811883928682093</v>
      </c>
      <c r="I43" s="70">
        <v>-11881.27</v>
      </c>
      <c r="J43" s="71">
        <v>-9.0718012052447392</v>
      </c>
      <c r="K43" s="70">
        <v>-10209.469999999999</v>
      </c>
      <c r="L43" s="71">
        <v>-14.7184874664348</v>
      </c>
      <c r="M43" s="71">
        <v>0.163749930211852</v>
      </c>
      <c r="N43" s="70">
        <v>6626144.4800000004</v>
      </c>
      <c r="O43" s="70">
        <v>65776867.439999998</v>
      </c>
      <c r="P43" s="70">
        <v>127</v>
      </c>
      <c r="Q43" s="70">
        <v>502</v>
      </c>
      <c r="R43" s="71">
        <v>-74.701195219123505</v>
      </c>
      <c r="S43" s="70">
        <v>1031.25393700787</v>
      </c>
      <c r="T43" s="70">
        <v>1798.80842629482</v>
      </c>
      <c r="U43" s="72">
        <v>-74.429242085025507</v>
      </c>
    </row>
    <row r="44" spans="1:21" ht="12" thickBot="1" x14ac:dyDescent="0.2">
      <c r="A44" s="55"/>
      <c r="B44" s="44" t="s">
        <v>40</v>
      </c>
      <c r="C44" s="45"/>
      <c r="D44" s="70">
        <v>94394.95</v>
      </c>
      <c r="E44" s="70">
        <v>5292.4285</v>
      </c>
      <c r="F44" s="71">
        <v>1783.5847947686</v>
      </c>
      <c r="G44" s="70">
        <v>78487.22</v>
      </c>
      <c r="H44" s="71">
        <v>20.267923873466302</v>
      </c>
      <c r="I44" s="70">
        <v>12170.35</v>
      </c>
      <c r="J44" s="71">
        <v>12.8930096366384</v>
      </c>
      <c r="K44" s="70">
        <v>10205.120000000001</v>
      </c>
      <c r="L44" s="71">
        <v>13.0022696688709</v>
      </c>
      <c r="M44" s="71">
        <v>0.19257294377724099</v>
      </c>
      <c r="N44" s="70">
        <v>2385094.13</v>
      </c>
      <c r="O44" s="70">
        <v>25815776.52</v>
      </c>
      <c r="P44" s="70">
        <v>88</v>
      </c>
      <c r="Q44" s="70">
        <v>207</v>
      </c>
      <c r="R44" s="71">
        <v>-57.487922705313999</v>
      </c>
      <c r="S44" s="70">
        <v>1072.66988636364</v>
      </c>
      <c r="T44" s="70">
        <v>1526.4139130434801</v>
      </c>
      <c r="U44" s="72">
        <v>-42.300434872655899</v>
      </c>
    </row>
    <row r="45" spans="1:21" ht="12" thickBot="1" x14ac:dyDescent="0.2">
      <c r="A45" s="56"/>
      <c r="B45" s="44" t="s">
        <v>35</v>
      </c>
      <c r="C45" s="45"/>
      <c r="D45" s="75">
        <v>9252.6494999999995</v>
      </c>
      <c r="E45" s="76"/>
      <c r="F45" s="76"/>
      <c r="G45" s="75">
        <v>58678.758300000001</v>
      </c>
      <c r="H45" s="77">
        <v>-84.231688317780893</v>
      </c>
      <c r="I45" s="75">
        <v>571.05110000000002</v>
      </c>
      <c r="J45" s="77">
        <v>6.1717576138596799</v>
      </c>
      <c r="K45" s="75">
        <v>6851.3365000000003</v>
      </c>
      <c r="L45" s="77">
        <v>11.676007977149</v>
      </c>
      <c r="M45" s="77">
        <v>-0.91665113806627396</v>
      </c>
      <c r="N45" s="75">
        <v>323942.47360000003</v>
      </c>
      <c r="O45" s="75">
        <v>7929447.0651000002</v>
      </c>
      <c r="P45" s="75">
        <v>16</v>
      </c>
      <c r="Q45" s="75">
        <v>18</v>
      </c>
      <c r="R45" s="77">
        <v>-11.1111111111111</v>
      </c>
      <c r="S45" s="75">
        <v>578.29059374999997</v>
      </c>
      <c r="T45" s="75">
        <v>1488.4391000000001</v>
      </c>
      <c r="U45" s="78">
        <v>-157.386012514578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F34" sqref="F3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55074</v>
      </c>
      <c r="D2" s="32">
        <v>565552.37763418804</v>
      </c>
      <c r="E2" s="32">
        <v>424662.900258974</v>
      </c>
      <c r="F2" s="32">
        <v>140889.47737521399</v>
      </c>
      <c r="G2" s="32">
        <v>424662.900258974</v>
      </c>
      <c r="H2" s="32">
        <v>0.249118353926087</v>
      </c>
    </row>
    <row r="3" spans="1:8" ht="14.25" x14ac:dyDescent="0.2">
      <c r="A3" s="32">
        <v>2</v>
      </c>
      <c r="B3" s="33">
        <v>13</v>
      </c>
      <c r="C3" s="32">
        <v>7152</v>
      </c>
      <c r="D3" s="32">
        <v>59158.224339036402</v>
      </c>
      <c r="E3" s="32">
        <v>45863.119937069801</v>
      </c>
      <c r="F3" s="32">
        <v>13295.104401966601</v>
      </c>
      <c r="G3" s="32">
        <v>45863.119937069801</v>
      </c>
      <c r="H3" s="32">
        <v>0.22473805714269199</v>
      </c>
    </row>
    <row r="4" spans="1:8" ht="14.25" x14ac:dyDescent="0.2">
      <c r="A4" s="32">
        <v>3</v>
      </c>
      <c r="B4" s="33">
        <v>14</v>
      </c>
      <c r="C4" s="32">
        <v>89369</v>
      </c>
      <c r="D4" s="32">
        <v>86835.571299614297</v>
      </c>
      <c r="E4" s="32">
        <v>62463.209220358302</v>
      </c>
      <c r="F4" s="32">
        <v>24372.362079256</v>
      </c>
      <c r="G4" s="32">
        <v>62463.209220358302</v>
      </c>
      <c r="H4" s="32">
        <v>0.28067255981033901</v>
      </c>
    </row>
    <row r="5" spans="1:8" ht="14.25" x14ac:dyDescent="0.2">
      <c r="A5" s="32">
        <v>4</v>
      </c>
      <c r="B5" s="33">
        <v>15</v>
      </c>
      <c r="C5" s="32">
        <v>2949</v>
      </c>
      <c r="D5" s="32">
        <v>42430.159683760699</v>
      </c>
      <c r="E5" s="32">
        <v>32831.951674358999</v>
      </c>
      <c r="F5" s="32">
        <v>9598.2080094017092</v>
      </c>
      <c r="G5" s="32">
        <v>32831.951674358999</v>
      </c>
      <c r="H5" s="32">
        <v>0.22621192286191699</v>
      </c>
    </row>
    <row r="6" spans="1:8" ht="14.25" x14ac:dyDescent="0.2">
      <c r="A6" s="32">
        <v>5</v>
      </c>
      <c r="B6" s="33">
        <v>16</v>
      </c>
      <c r="C6" s="32">
        <v>3254</v>
      </c>
      <c r="D6" s="32">
        <v>196913.94000940199</v>
      </c>
      <c r="E6" s="32">
        <v>162061.15291880301</v>
      </c>
      <c r="F6" s="32">
        <v>34852.7870905983</v>
      </c>
      <c r="G6" s="32">
        <v>162061.15291880301</v>
      </c>
      <c r="H6" s="32">
        <v>0.176995021728448</v>
      </c>
    </row>
    <row r="7" spans="1:8" ht="14.25" x14ac:dyDescent="0.2">
      <c r="A7" s="32">
        <v>6</v>
      </c>
      <c r="B7" s="33">
        <v>17</v>
      </c>
      <c r="C7" s="32">
        <v>15956</v>
      </c>
      <c r="D7" s="32">
        <v>229666.425624786</v>
      </c>
      <c r="E7" s="32">
        <v>163184.128960684</v>
      </c>
      <c r="F7" s="32">
        <v>66482.2966641026</v>
      </c>
      <c r="G7" s="32">
        <v>163184.128960684</v>
      </c>
      <c r="H7" s="32">
        <v>0.28947329363986801</v>
      </c>
    </row>
    <row r="8" spans="1:8" ht="14.25" x14ac:dyDescent="0.2">
      <c r="A8" s="32">
        <v>7</v>
      </c>
      <c r="B8" s="33">
        <v>18</v>
      </c>
      <c r="C8" s="32">
        <v>56361</v>
      </c>
      <c r="D8" s="32">
        <v>117437.255232479</v>
      </c>
      <c r="E8" s="32">
        <v>92834.1952384615</v>
      </c>
      <c r="F8" s="32">
        <v>24603.059994017101</v>
      </c>
      <c r="G8" s="32">
        <v>92834.1952384615</v>
      </c>
      <c r="H8" s="32">
        <v>0.20949961701091299</v>
      </c>
    </row>
    <row r="9" spans="1:8" ht="14.25" x14ac:dyDescent="0.2">
      <c r="A9" s="32">
        <v>8</v>
      </c>
      <c r="B9" s="33">
        <v>19</v>
      </c>
      <c r="C9" s="32">
        <v>18002</v>
      </c>
      <c r="D9" s="32">
        <v>70741.896434188006</v>
      </c>
      <c r="E9" s="32">
        <v>58415.818206837597</v>
      </c>
      <c r="F9" s="32">
        <v>12326.078227350399</v>
      </c>
      <c r="G9" s="32">
        <v>58415.818206837597</v>
      </c>
      <c r="H9" s="32">
        <v>0.17424014408233299</v>
      </c>
    </row>
    <row r="10" spans="1:8" ht="14.25" x14ac:dyDescent="0.2">
      <c r="A10" s="32">
        <v>9</v>
      </c>
      <c r="B10" s="33">
        <v>21</v>
      </c>
      <c r="C10" s="32">
        <v>175606</v>
      </c>
      <c r="D10" s="32">
        <v>665448.279705983</v>
      </c>
      <c r="E10" s="32">
        <v>642543.41406239301</v>
      </c>
      <c r="F10" s="32">
        <v>22904.865643589699</v>
      </c>
      <c r="G10" s="32">
        <v>642543.41406239301</v>
      </c>
      <c r="H10" s="35">
        <v>3.4420204157278603E-2</v>
      </c>
    </row>
    <row r="11" spans="1:8" ht="14.25" x14ac:dyDescent="0.2">
      <c r="A11" s="32">
        <v>10</v>
      </c>
      <c r="B11" s="33">
        <v>22</v>
      </c>
      <c r="C11" s="32">
        <v>49140.453999999998</v>
      </c>
      <c r="D11" s="32">
        <v>603237.97646239295</v>
      </c>
      <c r="E11" s="32">
        <v>569415.77568290604</v>
      </c>
      <c r="F11" s="32">
        <v>33822.200779487197</v>
      </c>
      <c r="G11" s="32">
        <v>569415.77568290604</v>
      </c>
      <c r="H11" s="32">
        <v>5.6067757832212198E-2</v>
      </c>
    </row>
    <row r="12" spans="1:8" ht="14.25" x14ac:dyDescent="0.2">
      <c r="A12" s="32">
        <v>11</v>
      </c>
      <c r="B12" s="33">
        <v>23</v>
      </c>
      <c r="C12" s="32">
        <v>139755.09400000001</v>
      </c>
      <c r="D12" s="32">
        <v>1200242.9560897399</v>
      </c>
      <c r="E12" s="32">
        <v>1027625.93089829</v>
      </c>
      <c r="F12" s="32">
        <v>172617.02519145299</v>
      </c>
      <c r="G12" s="32">
        <v>1027625.93089829</v>
      </c>
      <c r="H12" s="32">
        <v>0.14381840302884999</v>
      </c>
    </row>
    <row r="13" spans="1:8" ht="14.25" x14ac:dyDescent="0.2">
      <c r="A13" s="32">
        <v>12</v>
      </c>
      <c r="B13" s="33">
        <v>24</v>
      </c>
      <c r="C13" s="32">
        <v>16172</v>
      </c>
      <c r="D13" s="32">
        <v>454365.17278717901</v>
      </c>
      <c r="E13" s="32">
        <v>419310.37967863202</v>
      </c>
      <c r="F13" s="32">
        <v>35054.793108546997</v>
      </c>
      <c r="G13" s="32">
        <v>419310.37967863202</v>
      </c>
      <c r="H13" s="32">
        <v>7.7151144515573103E-2</v>
      </c>
    </row>
    <row r="14" spans="1:8" ht="14.25" x14ac:dyDescent="0.2">
      <c r="A14" s="32">
        <v>13</v>
      </c>
      <c r="B14" s="33">
        <v>25</v>
      </c>
      <c r="C14" s="32">
        <v>81634</v>
      </c>
      <c r="D14" s="32">
        <v>1011086.3574</v>
      </c>
      <c r="E14" s="32">
        <v>931132.80819999997</v>
      </c>
      <c r="F14" s="32">
        <v>79953.549199999994</v>
      </c>
      <c r="G14" s="32">
        <v>931132.80819999997</v>
      </c>
      <c r="H14" s="32">
        <v>7.9076874704945899E-2</v>
      </c>
    </row>
    <row r="15" spans="1:8" ht="14.25" x14ac:dyDescent="0.2">
      <c r="A15" s="32">
        <v>14</v>
      </c>
      <c r="B15" s="33">
        <v>26</v>
      </c>
      <c r="C15" s="32">
        <v>65130</v>
      </c>
      <c r="D15" s="32">
        <v>342875.62425358902</v>
      </c>
      <c r="E15" s="32">
        <v>308430.50916519202</v>
      </c>
      <c r="F15" s="32">
        <v>34445.1150883972</v>
      </c>
      <c r="G15" s="32">
        <v>308430.50916519202</v>
      </c>
      <c r="H15" s="32">
        <v>0.1004595038314</v>
      </c>
    </row>
    <row r="16" spans="1:8" ht="14.25" x14ac:dyDescent="0.2">
      <c r="A16" s="32">
        <v>15</v>
      </c>
      <c r="B16" s="33">
        <v>27</v>
      </c>
      <c r="C16" s="32">
        <v>133679.40700000001</v>
      </c>
      <c r="D16" s="32">
        <v>1003165.8901</v>
      </c>
      <c r="E16" s="32">
        <v>876158.87479999999</v>
      </c>
      <c r="F16" s="32">
        <v>127007.0153</v>
      </c>
      <c r="G16" s="32">
        <v>876158.87479999999</v>
      </c>
      <c r="H16" s="32">
        <v>0.12660619400380499</v>
      </c>
    </row>
    <row r="17" spans="1:8" ht="14.25" x14ac:dyDescent="0.2">
      <c r="A17" s="32">
        <v>16</v>
      </c>
      <c r="B17" s="33">
        <v>29</v>
      </c>
      <c r="C17" s="32">
        <v>198949</v>
      </c>
      <c r="D17" s="32">
        <v>2510518.7853068402</v>
      </c>
      <c r="E17" s="32">
        <v>2265455.78791282</v>
      </c>
      <c r="F17" s="32">
        <v>245062.997394017</v>
      </c>
      <c r="G17" s="32">
        <v>2265455.78791282</v>
      </c>
      <c r="H17" s="32">
        <v>9.7614484634921894E-2</v>
      </c>
    </row>
    <row r="18" spans="1:8" ht="14.25" x14ac:dyDescent="0.2">
      <c r="A18" s="32">
        <v>17</v>
      </c>
      <c r="B18" s="33">
        <v>31</v>
      </c>
      <c r="C18" s="32">
        <v>21773.600999999999</v>
      </c>
      <c r="D18" s="32">
        <v>204953.98213184299</v>
      </c>
      <c r="E18" s="32">
        <v>172355.17231438801</v>
      </c>
      <c r="F18" s="32">
        <v>32598.809817455302</v>
      </c>
      <c r="G18" s="32">
        <v>172355.17231438801</v>
      </c>
      <c r="H18" s="32">
        <v>0.15905428856944601</v>
      </c>
    </row>
    <row r="19" spans="1:8" ht="14.25" x14ac:dyDescent="0.2">
      <c r="A19" s="32">
        <v>18</v>
      </c>
      <c r="B19" s="33">
        <v>32</v>
      </c>
      <c r="C19" s="32">
        <v>13759.1</v>
      </c>
      <c r="D19" s="32">
        <v>231935.39362109499</v>
      </c>
      <c r="E19" s="32">
        <v>212223.358608418</v>
      </c>
      <c r="F19" s="32">
        <v>19712.035012677199</v>
      </c>
      <c r="G19" s="32">
        <v>212223.358608418</v>
      </c>
      <c r="H19" s="32">
        <v>8.4989335628869303E-2</v>
      </c>
    </row>
    <row r="20" spans="1:8" ht="14.25" x14ac:dyDescent="0.2">
      <c r="A20" s="32">
        <v>19</v>
      </c>
      <c r="B20" s="33">
        <v>33</v>
      </c>
      <c r="C20" s="32">
        <v>28432.947</v>
      </c>
      <c r="D20" s="32">
        <v>444990.710669405</v>
      </c>
      <c r="E20" s="32">
        <v>345871.89620080497</v>
      </c>
      <c r="F20" s="32">
        <v>99118.814468599405</v>
      </c>
      <c r="G20" s="32">
        <v>345871.89620080497</v>
      </c>
      <c r="H20" s="32">
        <v>0.22274355866776099</v>
      </c>
    </row>
    <row r="21" spans="1:8" ht="14.25" x14ac:dyDescent="0.2">
      <c r="A21" s="32">
        <v>20</v>
      </c>
      <c r="B21" s="33">
        <v>34</v>
      </c>
      <c r="C21" s="32">
        <v>32982.688000000002</v>
      </c>
      <c r="D21" s="32">
        <v>172930.53565441299</v>
      </c>
      <c r="E21" s="32">
        <v>129915.414768772</v>
      </c>
      <c r="F21" s="32">
        <v>43015.120885641001</v>
      </c>
      <c r="G21" s="32">
        <v>129915.414768772</v>
      </c>
      <c r="H21" s="32">
        <v>0.24874219421608099</v>
      </c>
    </row>
    <row r="22" spans="1:8" ht="14.25" x14ac:dyDescent="0.2">
      <c r="A22" s="32">
        <v>21</v>
      </c>
      <c r="B22" s="33">
        <v>35</v>
      </c>
      <c r="C22" s="32">
        <v>30520.636999999999</v>
      </c>
      <c r="D22" s="32">
        <v>848724.50702482404</v>
      </c>
      <c r="E22" s="32">
        <v>804960.75147565198</v>
      </c>
      <c r="F22" s="32">
        <v>43763.755549171801</v>
      </c>
      <c r="G22" s="32">
        <v>804960.75147565198</v>
      </c>
      <c r="H22" s="32">
        <v>5.1564147361060901E-2</v>
      </c>
    </row>
    <row r="23" spans="1:8" ht="14.25" x14ac:dyDescent="0.2">
      <c r="A23" s="32">
        <v>22</v>
      </c>
      <c r="B23" s="33">
        <v>36</v>
      </c>
      <c r="C23" s="32">
        <v>178581.837</v>
      </c>
      <c r="D23" s="32">
        <v>675816.58423805295</v>
      </c>
      <c r="E23" s="32">
        <v>587764.295066313</v>
      </c>
      <c r="F23" s="32">
        <v>88052.289171740194</v>
      </c>
      <c r="G23" s="32">
        <v>587764.295066313</v>
      </c>
      <c r="H23" s="32">
        <v>0.13029021664363899</v>
      </c>
    </row>
    <row r="24" spans="1:8" ht="14.25" x14ac:dyDescent="0.2">
      <c r="A24" s="32">
        <v>23</v>
      </c>
      <c r="B24" s="33">
        <v>37</v>
      </c>
      <c r="C24" s="32">
        <v>111583.91499999999</v>
      </c>
      <c r="D24" s="32">
        <v>853772.94523274305</v>
      </c>
      <c r="E24" s="32">
        <v>758481.75978789595</v>
      </c>
      <c r="F24" s="32">
        <v>95291.185444847404</v>
      </c>
      <c r="G24" s="32">
        <v>758481.75978789595</v>
      </c>
      <c r="H24" s="32">
        <v>0.11161185884013999</v>
      </c>
    </row>
    <row r="25" spans="1:8" ht="14.25" x14ac:dyDescent="0.2">
      <c r="A25" s="32">
        <v>24</v>
      </c>
      <c r="B25" s="33">
        <v>38</v>
      </c>
      <c r="C25" s="32">
        <v>123052.769</v>
      </c>
      <c r="D25" s="32">
        <v>650749.41278230096</v>
      </c>
      <c r="E25" s="32">
        <v>613432.57410354004</v>
      </c>
      <c r="F25" s="32">
        <v>37316.838678761102</v>
      </c>
      <c r="G25" s="32">
        <v>613432.57410354004</v>
      </c>
      <c r="H25" s="32">
        <v>5.7344406227293698E-2</v>
      </c>
    </row>
    <row r="26" spans="1:8" ht="14.25" x14ac:dyDescent="0.2">
      <c r="A26" s="32">
        <v>25</v>
      </c>
      <c r="B26" s="33">
        <v>39</v>
      </c>
      <c r="C26" s="32">
        <v>65188.747000000003</v>
      </c>
      <c r="D26" s="32">
        <v>86418.452895378607</v>
      </c>
      <c r="E26" s="32">
        <v>64807.189170299003</v>
      </c>
      <c r="F26" s="32">
        <v>21611.263725079501</v>
      </c>
      <c r="G26" s="32">
        <v>64807.189170299003</v>
      </c>
      <c r="H26" s="32">
        <v>0.250076956957826</v>
      </c>
    </row>
    <row r="27" spans="1:8" ht="14.25" x14ac:dyDescent="0.2">
      <c r="A27" s="32">
        <v>26</v>
      </c>
      <c r="B27" s="33">
        <v>42</v>
      </c>
      <c r="C27" s="32">
        <v>6494.47</v>
      </c>
      <c r="D27" s="32">
        <v>125033.6793</v>
      </c>
      <c r="E27" s="32">
        <v>107044.17</v>
      </c>
      <c r="F27" s="32">
        <v>17989.509300000002</v>
      </c>
      <c r="G27" s="32">
        <v>107044.17</v>
      </c>
      <c r="H27" s="32">
        <v>0.14387730890360201</v>
      </c>
    </row>
    <row r="28" spans="1:8" ht="14.25" x14ac:dyDescent="0.2">
      <c r="A28" s="32">
        <v>27</v>
      </c>
      <c r="B28" s="33">
        <v>75</v>
      </c>
      <c r="C28" s="32">
        <v>276</v>
      </c>
      <c r="D28" s="32">
        <v>201839.31623931599</v>
      </c>
      <c r="E28" s="32">
        <v>192822.24786324799</v>
      </c>
      <c r="F28" s="32">
        <v>9017.0683760683805</v>
      </c>
      <c r="G28" s="32">
        <v>192822.24786324799</v>
      </c>
      <c r="H28" s="32">
        <v>4.4674489311968602E-2</v>
      </c>
    </row>
    <row r="29" spans="1:8" ht="14.25" x14ac:dyDescent="0.2">
      <c r="A29" s="32">
        <v>28</v>
      </c>
      <c r="B29" s="33">
        <v>76</v>
      </c>
      <c r="C29" s="32">
        <v>1907</v>
      </c>
      <c r="D29" s="32">
        <v>358191.23191794899</v>
      </c>
      <c r="E29" s="32">
        <v>335510.726439316</v>
      </c>
      <c r="F29" s="32">
        <v>22680.505478632502</v>
      </c>
      <c r="G29" s="32">
        <v>335510.726439316</v>
      </c>
      <c r="H29" s="32">
        <v>6.3319544024539196E-2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9252.6495726495705</v>
      </c>
      <c r="E30" s="32">
        <v>8681.5982905982892</v>
      </c>
      <c r="F30" s="32">
        <v>571.05128205128199</v>
      </c>
      <c r="G30" s="32">
        <v>8681.5982905982892</v>
      </c>
      <c r="H30" s="32">
        <v>6.1717595329589099E-2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143</v>
      </c>
      <c r="D32" s="37">
        <v>376149.44</v>
      </c>
      <c r="E32" s="37">
        <v>377573.4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76</v>
      </c>
      <c r="D33" s="37">
        <v>198063.33</v>
      </c>
      <c r="E33" s="37">
        <v>212050.45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51</v>
      </c>
      <c r="D34" s="37">
        <v>136308.57999999999</v>
      </c>
      <c r="E34" s="37">
        <v>148507.67000000001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48</v>
      </c>
      <c r="D35" s="37">
        <v>99327.41</v>
      </c>
      <c r="E35" s="37">
        <v>123076.18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97</v>
      </c>
      <c r="D36" s="37">
        <v>130969.25</v>
      </c>
      <c r="E36" s="37">
        <v>142850.51999999999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88</v>
      </c>
      <c r="D37" s="37">
        <v>94394.95</v>
      </c>
      <c r="E37" s="37">
        <v>82224.600000000006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2015-10-09T00:11:47Z</dcterms:modified>
</cp:coreProperties>
</file>