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<sst xmlns="http://schemas.openxmlformats.org/spreadsheetml/2006/main" count="117" uniqueCount="75">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</sst>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19883942.748500001</v>
      </c>
      <c r="F3" s="25">
        <f>RA!I7</f>
        <v>2155588.6271000002</v>
      </c>
      <c r="G3" s="16">
        <f>SUM(G4:G40)</f>
        <v>17728354.121400002</v>
      </c>
      <c r="H3" s="27">
        <f>RA!J7</f>
        <v>10.8408511046564</v>
      </c>
      <c r="I3" s="20">
        <f>SUM(I4:I40)</f>
        <v>19883949.583076268</v>
      </c>
      <c r="J3" s="21">
        <f>SUM(J4:J40)</f>
        <v>17728354.171058767</v>
      </c>
      <c r="K3" s="22">
        <f>E3-I3</f>
        <v>-6.8345762677490711</v>
      </c>
      <c r="L3" s="22">
        <f>G3-J3</f>
        <v>-4.9658764153718948E-2</v>
      </c>
    </row>
    <row r="4" spans="1:13" x14ac:dyDescent="0.15">
      <c r="A4" s="43">
        <f>RA!A8</f>
        <v>42288</v>
      </c>
      <c r="B4" s="12">
        <v>12</v>
      </c>
      <c r="C4" s="41" t="s">
        <v>6</v>
      </c>
      <c r="D4" s="41"/>
      <c r="E4" s="15">
        <f>VLOOKUP(C4,RA!B8:D36,3,0)</f>
        <v>967278.05279999995</v>
      </c>
      <c r="F4" s="25">
        <f>VLOOKUP(C4,RA!B8:I39,8,0)</f>
        <v>91639.7111</v>
      </c>
      <c r="G4" s="16">
        <f t="shared" ref="G4:G40" si="0">E4-F4</f>
        <v>875638.34169999999</v>
      </c>
      <c r="H4" s="27">
        <f>RA!J8</f>
        <v>9.4739781218780497</v>
      </c>
      <c r="I4" s="20">
        <f>VLOOKUP(B4,RMS!B:D,3,FALSE)</f>
        <v>967279.10981282103</v>
      </c>
      <c r="J4" s="21">
        <f>VLOOKUP(B4,RMS!B:E,4,FALSE)</f>
        <v>875638.36135811999</v>
      </c>
      <c r="K4" s="22">
        <f t="shared" ref="K4:K40" si="1">E4-I4</f>
        <v>-1.0570128210820258</v>
      </c>
      <c r="L4" s="22">
        <f t="shared" ref="L4:L40" si="2">G4-J4</f>
        <v>-1.9658119999803603E-2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212959.93539999999</v>
      </c>
      <c r="F5" s="25">
        <f>VLOOKUP(C5,RA!B9:I40,8,0)</f>
        <v>29596.4094</v>
      </c>
      <c r="G5" s="16">
        <f t="shared" si="0"/>
        <v>183363.52599999998</v>
      </c>
      <c r="H5" s="27">
        <f>RA!J9</f>
        <v>13.8976419881089</v>
      </c>
      <c r="I5" s="20">
        <f>VLOOKUP(B5,RMS!B:D,3,FALSE)</f>
        <v>212960.01260362301</v>
      </c>
      <c r="J5" s="21">
        <f>VLOOKUP(B5,RMS!B:E,4,FALSE)</f>
        <v>183363.545793208</v>
      </c>
      <c r="K5" s="22">
        <f t="shared" si="1"/>
        <v>-7.720362301915884E-2</v>
      </c>
      <c r="L5" s="22">
        <f t="shared" si="2"/>
        <v>-1.9793208019109443E-2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166076.4865</v>
      </c>
      <c r="F6" s="25">
        <f>VLOOKUP(C6,RA!B10:I41,8,0)</f>
        <v>40952.952499999999</v>
      </c>
      <c r="G6" s="16">
        <f t="shared" si="0"/>
        <v>125123.534</v>
      </c>
      <c r="H6" s="27">
        <f>RA!J10</f>
        <v>24.659091339820701</v>
      </c>
      <c r="I6" s="20">
        <f>VLOOKUP(B6,RMS!B:D,3,FALSE)</f>
        <v>166079.06079829799</v>
      </c>
      <c r="J6" s="21">
        <f>VLOOKUP(B6,RMS!B:E,4,FALSE)</f>
        <v>125123.53424953599</v>
      </c>
      <c r="K6" s="22">
        <f>E6-I6</f>
        <v>-2.5742982979863882</v>
      </c>
      <c r="L6" s="22">
        <f t="shared" si="2"/>
        <v>-2.4953599495347589E-4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53909.534800000001</v>
      </c>
      <c r="F7" s="25">
        <f>VLOOKUP(C7,RA!B11:I42,8,0)</f>
        <v>12015.375400000001</v>
      </c>
      <c r="G7" s="16">
        <f t="shared" si="0"/>
        <v>41894.159400000004</v>
      </c>
      <c r="H7" s="27">
        <f>RA!J11</f>
        <v>22.288033915662702</v>
      </c>
      <c r="I7" s="20">
        <f>VLOOKUP(B7,RMS!B:D,3,FALSE)</f>
        <v>53909.587236752101</v>
      </c>
      <c r="J7" s="21">
        <f>VLOOKUP(B7,RMS!B:E,4,FALSE)</f>
        <v>41894.159761538504</v>
      </c>
      <c r="K7" s="22">
        <f t="shared" si="1"/>
        <v>-5.2436752099310979E-2</v>
      </c>
      <c r="L7" s="22">
        <f t="shared" si="2"/>
        <v>-3.6153849941911176E-4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258850.17300000001</v>
      </c>
      <c r="F8" s="25">
        <f>VLOOKUP(C8,RA!B12:I43,8,0)</f>
        <v>44939.080399999999</v>
      </c>
      <c r="G8" s="16">
        <f t="shared" si="0"/>
        <v>213911.0926</v>
      </c>
      <c r="H8" s="27">
        <f>RA!J12</f>
        <v>17.361039353062399</v>
      </c>
      <c r="I8" s="20">
        <f>VLOOKUP(B8,RMS!B:D,3,FALSE)</f>
        <v>258850.180254701</v>
      </c>
      <c r="J8" s="21">
        <f>VLOOKUP(B8,RMS!B:E,4,FALSE)</f>
        <v>213911.08688034199</v>
      </c>
      <c r="K8" s="22">
        <f t="shared" si="1"/>
        <v>-7.2547009913250804E-3</v>
      </c>
      <c r="L8" s="22">
        <f t="shared" si="2"/>
        <v>5.7196580164600164E-3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300365.82669999998</v>
      </c>
      <c r="F9" s="25">
        <f>VLOOKUP(C9,RA!B13:I44,8,0)</f>
        <v>82770.806599999996</v>
      </c>
      <c r="G9" s="16">
        <f t="shared" si="0"/>
        <v>217595.02009999997</v>
      </c>
      <c r="H9" s="27">
        <f>RA!J13</f>
        <v>27.556665653136999</v>
      </c>
      <c r="I9" s="20">
        <f>VLOOKUP(B9,RMS!B:D,3,FALSE)</f>
        <v>300366.140700855</v>
      </c>
      <c r="J9" s="21">
        <f>VLOOKUP(B9,RMS!B:E,4,FALSE)</f>
        <v>217595.01635299099</v>
      </c>
      <c r="K9" s="22">
        <f t="shared" si="1"/>
        <v>-0.31400085502536967</v>
      </c>
      <c r="L9" s="22">
        <f t="shared" si="2"/>
        <v>3.7470089737325907E-3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165727.5</v>
      </c>
      <c r="F10" s="25">
        <f>VLOOKUP(C10,RA!B14:I45,8,0)</f>
        <v>35698.683799999999</v>
      </c>
      <c r="G10" s="16">
        <f t="shared" si="0"/>
        <v>130028.8162</v>
      </c>
      <c r="H10" s="27">
        <f>RA!J14</f>
        <v>21.5405915131768</v>
      </c>
      <c r="I10" s="20">
        <f>VLOOKUP(B10,RMS!B:D,3,FALSE)</f>
        <v>165727.49268717901</v>
      </c>
      <c r="J10" s="21">
        <f>VLOOKUP(B10,RMS!B:E,4,FALSE)</f>
        <v>130028.81931367501</v>
      </c>
      <c r="K10" s="22">
        <f t="shared" si="1"/>
        <v>7.3128209915012121E-3</v>
      </c>
      <c r="L10" s="22">
        <f t="shared" si="2"/>
        <v>-3.113675003987737E-3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107609.02860000001</v>
      </c>
      <c r="F11" s="25">
        <f>VLOOKUP(C11,RA!B15:I46,8,0)</f>
        <v>16294.813899999999</v>
      </c>
      <c r="G11" s="16">
        <f t="shared" si="0"/>
        <v>91314.214700000011</v>
      </c>
      <c r="H11" s="27">
        <f>RA!J15</f>
        <v>15.142608489265699</v>
      </c>
      <c r="I11" s="20">
        <f>VLOOKUP(B11,RMS!B:D,3,FALSE)</f>
        <v>107609.124478632</v>
      </c>
      <c r="J11" s="21">
        <f>VLOOKUP(B11,RMS!B:E,4,FALSE)</f>
        <v>91314.2168264957</v>
      </c>
      <c r="K11" s="22">
        <f t="shared" si="1"/>
        <v>-9.587863199703861E-2</v>
      </c>
      <c r="L11" s="22">
        <f t="shared" si="2"/>
        <v>-2.1264956885715947E-3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1046812.4763</v>
      </c>
      <c r="F12" s="25">
        <f>VLOOKUP(C12,RA!B16:I47,8,0)</f>
        <v>36893.978799999997</v>
      </c>
      <c r="G12" s="16">
        <f t="shared" si="0"/>
        <v>1009918.4974999999</v>
      </c>
      <c r="H12" s="27">
        <f>RA!J16</f>
        <v>3.5244114524124899</v>
      </c>
      <c r="I12" s="20">
        <f>VLOOKUP(B12,RMS!B:D,3,FALSE)</f>
        <v>1046811.86411282</v>
      </c>
      <c r="J12" s="21">
        <f>VLOOKUP(B12,RMS!B:E,4,FALSE)</f>
        <v>1009918.49736581</v>
      </c>
      <c r="K12" s="22">
        <f t="shared" si="1"/>
        <v>0.61218717996962368</v>
      </c>
      <c r="L12" s="22">
        <f t="shared" si="2"/>
        <v>1.341899624094367E-4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379008.99280000001</v>
      </c>
      <c r="F13" s="25">
        <f>VLOOKUP(C13,RA!B17:I48,8,0)</f>
        <v>31787.445</v>
      </c>
      <c r="G13" s="16">
        <f t="shared" si="0"/>
        <v>347221.5478</v>
      </c>
      <c r="H13" s="27">
        <f>RA!J17</f>
        <v>8.3869896503416204</v>
      </c>
      <c r="I13" s="20">
        <f>VLOOKUP(B13,RMS!B:D,3,FALSE)</f>
        <v>379008.96371794899</v>
      </c>
      <c r="J13" s="21">
        <f>VLOOKUP(B13,RMS!B:E,4,FALSE)</f>
        <v>347221.54756239301</v>
      </c>
      <c r="K13" s="22">
        <f t="shared" si="1"/>
        <v>2.9082051012665033E-2</v>
      </c>
      <c r="L13" s="22">
        <f t="shared" si="2"/>
        <v>2.3760698968544602E-4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1978580.0138000001</v>
      </c>
      <c r="F14" s="25">
        <f>VLOOKUP(C14,RA!B18:I49,8,0)</f>
        <v>293401.42719999998</v>
      </c>
      <c r="G14" s="16">
        <f t="shared" si="0"/>
        <v>1685178.5866</v>
      </c>
      <c r="H14" s="27">
        <f>RA!J18</f>
        <v>14.8288886551776</v>
      </c>
      <c r="I14" s="20">
        <f>VLOOKUP(B14,RMS!B:D,3,FALSE)</f>
        <v>1978580.23921795</v>
      </c>
      <c r="J14" s="21">
        <f>VLOOKUP(B14,RMS!B:E,4,FALSE)</f>
        <v>1685178.5899940201</v>
      </c>
      <c r="K14" s="22">
        <f t="shared" si="1"/>
        <v>-0.22541794995777309</v>
      </c>
      <c r="L14" s="22">
        <f t="shared" si="2"/>
        <v>-3.3940200228244066E-3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601269.90370000002</v>
      </c>
      <c r="F15" s="25">
        <f>VLOOKUP(C15,RA!B19:I50,8,0)</f>
        <v>40150.722199999997</v>
      </c>
      <c r="G15" s="16">
        <f t="shared" si="0"/>
        <v>561119.18150000006</v>
      </c>
      <c r="H15" s="27">
        <f>RA!J19</f>
        <v>6.6776537380179501</v>
      </c>
      <c r="I15" s="20">
        <f>VLOOKUP(B15,RMS!B:D,3,FALSE)</f>
        <v>601269.95728290605</v>
      </c>
      <c r="J15" s="21">
        <f>VLOOKUP(B15,RMS!B:E,4,FALSE)</f>
        <v>561119.18284444395</v>
      </c>
      <c r="K15" s="22">
        <f t="shared" si="1"/>
        <v>-5.358290602453053E-2</v>
      </c>
      <c r="L15" s="22">
        <f t="shared" si="2"/>
        <v>-1.3444438809528947E-3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1122638.432</v>
      </c>
      <c r="F16" s="25">
        <f>VLOOKUP(C16,RA!B20:I51,8,0)</f>
        <v>96802.792000000001</v>
      </c>
      <c r="G16" s="16">
        <f t="shared" si="0"/>
        <v>1025835.64</v>
      </c>
      <c r="H16" s="27">
        <f>RA!J20</f>
        <v>8.6227933447409395</v>
      </c>
      <c r="I16" s="20">
        <f>VLOOKUP(B16,RMS!B:D,3,FALSE)</f>
        <v>1122638.5407</v>
      </c>
      <c r="J16" s="21">
        <f>VLOOKUP(B16,RMS!B:E,4,FALSE)</f>
        <v>1025835.64</v>
      </c>
      <c r="K16" s="22">
        <f t="shared" si="1"/>
        <v>-0.10869999998249114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416485.44469999999</v>
      </c>
      <c r="F17" s="25">
        <f>VLOOKUP(C17,RA!B21:I52,8,0)</f>
        <v>41489.434399999998</v>
      </c>
      <c r="G17" s="16">
        <f t="shared" si="0"/>
        <v>374996.01029999997</v>
      </c>
      <c r="H17" s="27">
        <f>RA!J21</f>
        <v>9.9617969674511393</v>
      </c>
      <c r="I17" s="20">
        <f>VLOOKUP(B17,RMS!B:D,3,FALSE)</f>
        <v>416484.77429831302</v>
      </c>
      <c r="J17" s="21">
        <f>VLOOKUP(B17,RMS!B:E,4,FALSE)</f>
        <v>374996.01022373501</v>
      </c>
      <c r="K17" s="22">
        <f t="shared" si="1"/>
        <v>0.67040168697712943</v>
      </c>
      <c r="L17" s="22">
        <f t="shared" si="2"/>
        <v>7.6264957897365093E-5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1461884.7318</v>
      </c>
      <c r="F18" s="25">
        <f>VLOOKUP(C18,RA!B22:I53,8,0)</f>
        <v>175223.13990000001</v>
      </c>
      <c r="G18" s="16">
        <f t="shared" si="0"/>
        <v>1286661.5918999999</v>
      </c>
      <c r="H18" s="27">
        <f>RA!J22</f>
        <v>11.986111906665201</v>
      </c>
      <c r="I18" s="20">
        <f>VLOOKUP(B18,RMS!B:D,3,FALSE)</f>
        <v>1461886.7222</v>
      </c>
      <c r="J18" s="21">
        <f>VLOOKUP(B18,RMS!B:E,4,FALSE)</f>
        <v>1286661.5917</v>
      </c>
      <c r="K18" s="22">
        <f t="shared" si="1"/>
        <v>-1.9904000000096858</v>
      </c>
      <c r="L18" s="22">
        <f t="shared" si="2"/>
        <v>1.9999989308416843E-4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3247180.3303</v>
      </c>
      <c r="F19" s="25">
        <f>VLOOKUP(C19,RA!B23:I54,8,0)</f>
        <v>405254.05739999999</v>
      </c>
      <c r="G19" s="16">
        <f t="shared" si="0"/>
        <v>2841926.2729000002</v>
      </c>
      <c r="H19" s="27">
        <f>RA!J23</f>
        <v>12.480183302987699</v>
      </c>
      <c r="I19" s="20">
        <f>VLOOKUP(B19,RMS!B:D,3,FALSE)</f>
        <v>3247182.1278991499</v>
      </c>
      <c r="J19" s="21">
        <f>VLOOKUP(B19,RMS!B:E,4,FALSE)</f>
        <v>2841926.3133401698</v>
      </c>
      <c r="K19" s="22">
        <f t="shared" si="1"/>
        <v>-1.7975991498678923</v>
      </c>
      <c r="L19" s="22">
        <f t="shared" si="2"/>
        <v>-4.0440169628709555E-2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292959.17499999999</v>
      </c>
      <c r="F20" s="25">
        <f>VLOOKUP(C20,RA!B24:I55,8,0)</f>
        <v>44765.575900000003</v>
      </c>
      <c r="G20" s="16">
        <f t="shared" si="0"/>
        <v>248193.59909999999</v>
      </c>
      <c r="H20" s="27">
        <f>RA!J24</f>
        <v>15.2804826474542</v>
      </c>
      <c r="I20" s="20">
        <f>VLOOKUP(B20,RMS!B:D,3,FALSE)</f>
        <v>292959.24038350402</v>
      </c>
      <c r="J20" s="21">
        <f>VLOOKUP(B20,RMS!B:E,4,FALSE)</f>
        <v>248193.60174372001</v>
      </c>
      <c r="K20" s="22">
        <f t="shared" si="1"/>
        <v>-6.5383504028432071E-2</v>
      </c>
      <c r="L20" s="22">
        <f t="shared" si="2"/>
        <v>-2.6437200140208006E-3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340644.27659999998</v>
      </c>
      <c r="F21" s="25">
        <f>VLOOKUP(C21,RA!B25:I56,8,0)</f>
        <v>31994.373899999999</v>
      </c>
      <c r="G21" s="16">
        <f t="shared" si="0"/>
        <v>308649.90269999998</v>
      </c>
      <c r="H21" s="27">
        <f>RA!J25</f>
        <v>9.3923121854089597</v>
      </c>
      <c r="I21" s="20">
        <f>VLOOKUP(B21,RMS!B:D,3,FALSE)</f>
        <v>340644.28325396701</v>
      </c>
      <c r="J21" s="21">
        <f>VLOOKUP(B21,RMS!B:E,4,FALSE)</f>
        <v>308649.91266820702</v>
      </c>
      <c r="K21" s="22">
        <f t="shared" si="1"/>
        <v>-6.6539670224301517E-3</v>
      </c>
      <c r="L21" s="22">
        <f t="shared" si="2"/>
        <v>-9.9682070431299508E-3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563266.59580000001</v>
      </c>
      <c r="F22" s="25">
        <f>VLOOKUP(C22,RA!B26:I57,8,0)</f>
        <v>121362.817</v>
      </c>
      <c r="G22" s="16">
        <f t="shared" si="0"/>
        <v>441903.77880000003</v>
      </c>
      <c r="H22" s="27">
        <f>RA!J26</f>
        <v>21.5462478877573</v>
      </c>
      <c r="I22" s="20">
        <f>VLOOKUP(B22,RMS!B:D,3,FALSE)</f>
        <v>563266.55949272402</v>
      </c>
      <c r="J22" s="21">
        <f>VLOOKUP(B22,RMS!B:E,4,FALSE)</f>
        <v>441903.74245143402</v>
      </c>
      <c r="K22" s="22">
        <f t="shared" si="1"/>
        <v>3.6307275993749499E-2</v>
      </c>
      <c r="L22" s="22">
        <f t="shared" si="2"/>
        <v>3.6348566005472094E-2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248455.13860000001</v>
      </c>
      <c r="F23" s="25">
        <f>VLOOKUP(C23,RA!B27:I58,8,0)</f>
        <v>65084.192499999997</v>
      </c>
      <c r="G23" s="16">
        <f t="shared" si="0"/>
        <v>183370.9461</v>
      </c>
      <c r="H23" s="27">
        <f>RA!J27</f>
        <v>26.195550982256901</v>
      </c>
      <c r="I23" s="20">
        <f>VLOOKUP(B23,RMS!B:D,3,FALSE)</f>
        <v>248455.00351645099</v>
      </c>
      <c r="J23" s="21">
        <f>VLOOKUP(B23,RMS!B:E,4,FALSE)</f>
        <v>183370.96886392299</v>
      </c>
      <c r="K23" s="22">
        <f t="shared" si="1"/>
        <v>0.13508354901568964</v>
      </c>
      <c r="L23" s="22">
        <f t="shared" si="2"/>
        <v>-2.2763922985177487E-2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1158440.5699</v>
      </c>
      <c r="F24" s="25">
        <f>VLOOKUP(C24,RA!B28:I59,8,0)</f>
        <v>73322.506399999998</v>
      </c>
      <c r="G24" s="16">
        <f t="shared" si="0"/>
        <v>1085118.0634999999</v>
      </c>
      <c r="H24" s="27">
        <f>RA!J28</f>
        <v>6.3294145858798299</v>
      </c>
      <c r="I24" s="20">
        <f>VLOOKUP(B24,RMS!B:D,3,FALSE)</f>
        <v>1158440.5701514201</v>
      </c>
      <c r="J24" s="21">
        <f>VLOOKUP(B24,RMS!B:E,4,FALSE)</f>
        <v>1085118.0759318401</v>
      </c>
      <c r="K24" s="22">
        <f t="shared" si="1"/>
        <v>-2.5142007507383823E-4</v>
      </c>
      <c r="L24" s="22">
        <f t="shared" si="2"/>
        <v>-1.2431840179488063E-2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734583.76890000002</v>
      </c>
      <c r="F25" s="25">
        <f>VLOOKUP(C25,RA!B29:I60,8,0)</f>
        <v>114977.3143</v>
      </c>
      <c r="G25" s="16">
        <f t="shared" si="0"/>
        <v>619606.45460000006</v>
      </c>
      <c r="H25" s="27">
        <f>RA!J29</f>
        <v>15.6520357742416</v>
      </c>
      <c r="I25" s="20">
        <f>VLOOKUP(B25,RMS!B:D,3,FALSE)</f>
        <v>734583.76865840703</v>
      </c>
      <c r="J25" s="21">
        <f>VLOOKUP(B25,RMS!B:E,4,FALSE)</f>
        <v>619606.41964818595</v>
      </c>
      <c r="K25" s="22">
        <f t="shared" si="1"/>
        <v>2.4159299209713936E-4</v>
      </c>
      <c r="L25" s="22">
        <f t="shared" si="2"/>
        <v>3.4951814101077616E-2</v>
      </c>
      <c r="M25" s="34"/>
    </row>
    <row r="26" spans="1:13" x14ac:dyDescent="0.15">
      <c r="A26" s="43"/>
      <c r="B26" s="12">
        <v>37</v>
      </c>
      <c r="C26" s="41" t="s">
        <v>74</v>
      </c>
      <c r="D26" s="41"/>
      <c r="E26" s="15">
        <f>VLOOKUP(C26,RA!B30:D57,3,0)</f>
        <v>1069787.6248999999</v>
      </c>
      <c r="F26" s="25">
        <f>VLOOKUP(C26,RA!B30:I61,8,0)</f>
        <v>133132.06400000001</v>
      </c>
      <c r="G26" s="16">
        <f t="shared" si="0"/>
        <v>936655.56089999992</v>
      </c>
      <c r="H26" s="27">
        <f>RA!J30</f>
        <v>12.444719017239001</v>
      </c>
      <c r="I26" s="20">
        <f>VLOOKUP(B26,RMS!B:D,3,FALSE)</f>
        <v>1069787.6795451301</v>
      </c>
      <c r="J26" s="21">
        <f>VLOOKUP(B26,RMS!B:E,4,FALSE)</f>
        <v>936655.54594350106</v>
      </c>
      <c r="K26" s="22">
        <f t="shared" si="1"/>
        <v>-5.46451301779598E-2</v>
      </c>
      <c r="L26" s="22">
        <f t="shared" si="2"/>
        <v>1.4956498867832124E-2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855716.84490000003</v>
      </c>
      <c r="F27" s="25">
        <f>VLOOKUP(C27,RA!B31:I62,8,0)</f>
        <v>35625.860399999998</v>
      </c>
      <c r="G27" s="16">
        <f t="shared" si="0"/>
        <v>820090.98450000002</v>
      </c>
      <c r="H27" s="27">
        <f>RA!J31</f>
        <v>4.16327674420892</v>
      </c>
      <c r="I27" s="20">
        <f>VLOOKUP(B27,RMS!B:D,3,FALSE)</f>
        <v>855716.76310354006</v>
      </c>
      <c r="J27" s="21">
        <f>VLOOKUP(B27,RMS!B:E,4,FALSE)</f>
        <v>820091.006269912</v>
      </c>
      <c r="K27" s="22">
        <f t="shared" si="1"/>
        <v>8.1796459970064461E-2</v>
      </c>
      <c r="L27" s="22">
        <f t="shared" si="2"/>
        <v>-2.1769911982119083E-2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116232.9045</v>
      </c>
      <c r="F28" s="25">
        <f>VLOOKUP(C28,RA!B32:I63,8,0)</f>
        <v>27701.038400000001</v>
      </c>
      <c r="G28" s="16">
        <f t="shared" si="0"/>
        <v>88531.866099999999</v>
      </c>
      <c r="H28" s="27">
        <f>RA!J32</f>
        <v>23.8323549765549</v>
      </c>
      <c r="I28" s="20">
        <f>VLOOKUP(B28,RMS!B:D,3,FALSE)</f>
        <v>116232.838733061</v>
      </c>
      <c r="J28" s="21">
        <f>VLOOKUP(B28,RMS!B:E,4,FALSE)</f>
        <v>88531.862972180694</v>
      </c>
      <c r="K28" s="22">
        <f t="shared" si="1"/>
        <v>6.5766939005698077E-2</v>
      </c>
      <c r="L28" s="22">
        <f t="shared" si="2"/>
        <v>3.1278193055186421E-3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169637.72760000001</v>
      </c>
      <c r="F30" s="25">
        <f>VLOOKUP(C30,RA!B34:I66,8,0)</f>
        <v>24085.734899999999</v>
      </c>
      <c r="G30" s="16">
        <f t="shared" si="0"/>
        <v>145551.9927</v>
      </c>
      <c r="H30" s="27">
        <f>RA!J34</f>
        <v>0</v>
      </c>
      <c r="I30" s="20">
        <f>VLOOKUP(B30,RMS!B:D,3,FALSE)</f>
        <v>169637.7291</v>
      </c>
      <c r="J30" s="21">
        <f>VLOOKUP(B30,RMS!B:E,4,FALSE)</f>
        <v>145551.97700000001</v>
      </c>
      <c r="K30" s="22">
        <f t="shared" si="1"/>
        <v>-1.4999999839346856E-3</v>
      </c>
      <c r="L30" s="22">
        <f t="shared" si="2"/>
        <v>1.5699999989010394E-2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431735.82</v>
      </c>
      <c r="F31" s="25">
        <f>VLOOKUP(C31,RA!B35:I67,8,0)</f>
        <v>30705.24</v>
      </c>
      <c r="G31" s="16">
        <f t="shared" si="0"/>
        <v>401030.58</v>
      </c>
      <c r="H31" s="27">
        <f>RA!J35</f>
        <v>14.1983362078472</v>
      </c>
      <c r="I31" s="20">
        <f>VLOOKUP(B31,RMS!B:D,3,FALSE)</f>
        <v>431735.82</v>
      </c>
      <c r="J31" s="21">
        <f>VLOOKUP(B31,RMS!B:E,4,FALSE)</f>
        <v>401030.58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231896.63</v>
      </c>
      <c r="F32" s="25">
        <f>VLOOKUP(C32,RA!B34:I67,8,0)</f>
        <v>-23937.68</v>
      </c>
      <c r="G32" s="16">
        <f t="shared" si="0"/>
        <v>255834.31</v>
      </c>
      <c r="H32" s="27">
        <f>RA!J35</f>
        <v>14.1983362078472</v>
      </c>
      <c r="I32" s="20">
        <f>VLOOKUP(B32,RMS!B:D,3,FALSE)</f>
        <v>231896.63</v>
      </c>
      <c r="J32" s="21">
        <f>VLOOKUP(B32,RMS!B:E,4,FALSE)</f>
        <v>255834.31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163927.35</v>
      </c>
      <c r="F33" s="25">
        <f>VLOOKUP(C33,RA!B34:I68,8,0)</f>
        <v>-10826.08</v>
      </c>
      <c r="G33" s="16">
        <f t="shared" si="0"/>
        <v>174753.43</v>
      </c>
      <c r="H33" s="27">
        <f>RA!J34</f>
        <v>0</v>
      </c>
      <c r="I33" s="20">
        <f>VLOOKUP(B33,RMS!B:D,3,FALSE)</f>
        <v>163927.35</v>
      </c>
      <c r="J33" s="21">
        <f>VLOOKUP(B33,RMS!B:E,4,FALSE)</f>
        <v>174753.43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172890.73</v>
      </c>
      <c r="F34" s="25">
        <f>VLOOKUP(C34,RA!B35:I69,8,0)</f>
        <v>-20866.73</v>
      </c>
      <c r="G34" s="16">
        <f t="shared" si="0"/>
        <v>193757.46000000002</v>
      </c>
      <c r="H34" s="27">
        <f>RA!J35</f>
        <v>14.1983362078472</v>
      </c>
      <c r="I34" s="20">
        <f>VLOOKUP(B34,RMS!B:D,3,FALSE)</f>
        <v>172890.73</v>
      </c>
      <c r="J34" s="21">
        <f>VLOOKUP(B34,RMS!B:E,4,FALSE)</f>
        <v>193757.46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3.5</v>
      </c>
      <c r="F35" s="25">
        <f>VLOOKUP(C35,RA!B36:I70,8,0)</f>
        <v>3.5</v>
      </c>
      <c r="G35" s="16">
        <f t="shared" si="0"/>
        <v>0</v>
      </c>
      <c r="H35" s="27">
        <f>RA!J36</f>
        <v>7.1120436566972796</v>
      </c>
      <c r="I35" s="20">
        <f>VLOOKUP(B35,RMS!B:D,3,FALSE)</f>
        <v>3.5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176045.29920000001</v>
      </c>
      <c r="F36" s="25">
        <f>VLOOKUP(C36,RA!B8:I70,8,0)</f>
        <v>11818.663399999999</v>
      </c>
      <c r="G36" s="16">
        <f t="shared" si="0"/>
        <v>164226.63580000002</v>
      </c>
      <c r="H36" s="27">
        <f>RA!J36</f>
        <v>7.1120436566972796</v>
      </c>
      <c r="I36" s="20">
        <f>VLOOKUP(B36,RMS!B:D,3,FALSE)</f>
        <v>176045.29914529901</v>
      </c>
      <c r="J36" s="21">
        <f>VLOOKUP(B36,RMS!B:E,4,FALSE)</f>
        <v>164226.63675213701</v>
      </c>
      <c r="K36" s="22">
        <f t="shared" si="1"/>
        <v>5.4700998589396477E-5</v>
      </c>
      <c r="L36" s="22">
        <f t="shared" si="2"/>
        <v>-9.5213699387386441E-4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400465.62050000002</v>
      </c>
      <c r="F37" s="25">
        <f>VLOOKUP(C37,RA!B8:I71,8,0)</f>
        <v>23849.714199999999</v>
      </c>
      <c r="G37" s="16">
        <f t="shared" si="0"/>
        <v>376615.90630000003</v>
      </c>
      <c r="H37" s="27">
        <f>RA!J37</f>
        <v>-10.3225648427922</v>
      </c>
      <c r="I37" s="20">
        <f>VLOOKUP(B37,RMS!B:D,3,FALSE)</f>
        <v>400465.611149573</v>
      </c>
      <c r="J37" s="21">
        <f>VLOOKUP(B37,RMS!B:E,4,FALSE)</f>
        <v>376615.91037863202</v>
      </c>
      <c r="K37" s="22">
        <f t="shared" si="1"/>
        <v>9.3504270189441741E-3</v>
      </c>
      <c r="L37" s="22">
        <f t="shared" si="2"/>
        <v>-4.0786319877952337E-3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166363.29</v>
      </c>
      <c r="F38" s="25">
        <f>VLOOKUP(C38,RA!B9:I72,8,0)</f>
        <v>-15093.51</v>
      </c>
      <c r="G38" s="16">
        <f t="shared" si="0"/>
        <v>181456.80000000002</v>
      </c>
      <c r="H38" s="27">
        <f>RA!J38</f>
        <v>-6.6041938700284</v>
      </c>
      <c r="I38" s="20">
        <f>VLOOKUP(B38,RMS!B:D,3,FALSE)</f>
        <v>166363.29</v>
      </c>
      <c r="J38" s="21">
        <f>VLOOKUP(B38,RMS!B:E,4,FALSE)</f>
        <v>181456.8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90900.1</v>
      </c>
      <c r="F39" s="25">
        <f>VLOOKUP(C39,RA!B10:I73,8,0)</f>
        <v>11841.08</v>
      </c>
      <c r="G39" s="16">
        <f t="shared" si="0"/>
        <v>79059.02</v>
      </c>
      <c r="H39" s="27">
        <f>RA!J39</f>
        <v>-12.069316845385501</v>
      </c>
      <c r="I39" s="20">
        <f>VLOOKUP(B39,RMS!B:D,3,FALSE)</f>
        <v>90900.1</v>
      </c>
      <c r="J39" s="21">
        <f>VLOOKUP(B39,RMS!B:E,4,FALSE)</f>
        <v>79059.02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13352.918900000001</v>
      </c>
      <c r="F40" s="25">
        <f>VLOOKUP(C40,RA!B8:I74,8,0)</f>
        <v>1132.1217999999999</v>
      </c>
      <c r="G40" s="16">
        <f t="shared" si="0"/>
        <v>12220.7971</v>
      </c>
      <c r="H40" s="27">
        <f>RA!J40</f>
        <v>100</v>
      </c>
      <c r="I40" s="20">
        <f>VLOOKUP(B40,RMS!B:D,3,FALSE)</f>
        <v>13352.918841237401</v>
      </c>
      <c r="J40" s="21">
        <f>VLOOKUP(B40,RMS!B:E,4,FALSE)</f>
        <v>12220.796868618099</v>
      </c>
      <c r="K40" s="22">
        <f t="shared" si="1"/>
        <v>5.8762600019690581E-5</v>
      </c>
      <c r="L40" s="22">
        <f t="shared" si="2"/>
        <v>2.3138190044846851E-4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19883942.748500001</v>
      </c>
      <c r="E7" s="67">
        <v>22149499.134599999</v>
      </c>
      <c r="F7" s="68">
        <v>89.771523173808703</v>
      </c>
      <c r="G7" s="67">
        <v>16402307.6382</v>
      </c>
      <c r="H7" s="68">
        <v>21.226495607188099</v>
      </c>
      <c r="I7" s="67">
        <v>2155588.6271000002</v>
      </c>
      <c r="J7" s="68">
        <v>10.8408511046564</v>
      </c>
      <c r="K7" s="67">
        <v>1505840.5856000001</v>
      </c>
      <c r="L7" s="68">
        <v>9.1806629824024704</v>
      </c>
      <c r="M7" s="68">
        <v>0.43148527653815999</v>
      </c>
      <c r="N7" s="67">
        <v>279238818.73290002</v>
      </c>
      <c r="O7" s="67">
        <v>6292210727.1859999</v>
      </c>
      <c r="P7" s="67">
        <v>1086841</v>
      </c>
      <c r="Q7" s="67">
        <v>856529</v>
      </c>
      <c r="R7" s="68">
        <v>26.888990331909401</v>
      </c>
      <c r="S7" s="67">
        <v>18.295171739472501</v>
      </c>
      <c r="T7" s="67">
        <v>17.903988915611698</v>
      </c>
      <c r="U7" s="69">
        <v>2.13817519415112</v>
      </c>
      <c r="V7" s="57"/>
      <c r="W7" s="57"/>
    </row>
    <row r="8" spans="1:23" ht="14.25" thickBot="1" x14ac:dyDescent="0.2">
      <c r="A8" s="54">
        <v>42288</v>
      </c>
      <c r="B8" s="44" t="s">
        <v>6</v>
      </c>
      <c r="C8" s="45"/>
      <c r="D8" s="70">
        <v>967278.05279999995</v>
      </c>
      <c r="E8" s="70">
        <v>812330.73979999998</v>
      </c>
      <c r="F8" s="71">
        <v>119.074412109303</v>
      </c>
      <c r="G8" s="70">
        <v>589691.14619999996</v>
      </c>
      <c r="H8" s="71">
        <v>64.031299949675201</v>
      </c>
      <c r="I8" s="70">
        <v>91639.7111</v>
      </c>
      <c r="J8" s="71">
        <v>9.4739781218780497</v>
      </c>
      <c r="K8" s="70">
        <v>132545.5258</v>
      </c>
      <c r="L8" s="71">
        <v>22.477109696174001</v>
      </c>
      <c r="M8" s="71">
        <v>-0.30861709177361002</v>
      </c>
      <c r="N8" s="70">
        <v>9015572.1440999992</v>
      </c>
      <c r="O8" s="70">
        <v>224972916.9082</v>
      </c>
      <c r="P8" s="70">
        <v>32892</v>
      </c>
      <c r="Q8" s="70">
        <v>23445</v>
      </c>
      <c r="R8" s="71">
        <v>40.294305822136899</v>
      </c>
      <c r="S8" s="70">
        <v>29.407699525720499</v>
      </c>
      <c r="T8" s="70">
        <v>23.574377509063801</v>
      </c>
      <c r="U8" s="72">
        <v>19.8360365167457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212959.93539999999</v>
      </c>
      <c r="E9" s="70">
        <v>155688.2836</v>
      </c>
      <c r="F9" s="71">
        <v>136.78610263772001</v>
      </c>
      <c r="G9" s="70">
        <v>84017.588499999998</v>
      </c>
      <c r="H9" s="71">
        <v>153.47065918227401</v>
      </c>
      <c r="I9" s="70">
        <v>29596.4094</v>
      </c>
      <c r="J9" s="71">
        <v>13.8976419881089</v>
      </c>
      <c r="K9" s="70">
        <v>18162.659</v>
      </c>
      <c r="L9" s="71">
        <v>21.6176866347455</v>
      </c>
      <c r="M9" s="71">
        <v>0.62951963145924805</v>
      </c>
      <c r="N9" s="70">
        <v>1478683.4957999999</v>
      </c>
      <c r="O9" s="70">
        <v>36995308.3345</v>
      </c>
      <c r="P9" s="70">
        <v>7868</v>
      </c>
      <c r="Q9" s="70">
        <v>4525</v>
      </c>
      <c r="R9" s="71">
        <v>73.878453038673996</v>
      </c>
      <c r="S9" s="70">
        <v>27.066590671072699</v>
      </c>
      <c r="T9" s="70">
        <v>16.429022276243099</v>
      </c>
      <c r="U9" s="72">
        <v>39.301471412128997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166076.4865</v>
      </c>
      <c r="E10" s="70">
        <v>184702.88080000001</v>
      </c>
      <c r="F10" s="71">
        <v>89.915482520183801</v>
      </c>
      <c r="G10" s="70">
        <v>120820.1694</v>
      </c>
      <c r="H10" s="71">
        <v>37.457584544654701</v>
      </c>
      <c r="I10" s="70">
        <v>40952.952499999999</v>
      </c>
      <c r="J10" s="71">
        <v>24.659091339820701</v>
      </c>
      <c r="K10" s="70">
        <v>32086.213400000001</v>
      </c>
      <c r="L10" s="71">
        <v>26.5570008379743</v>
      </c>
      <c r="M10" s="71">
        <v>0.27634108735311202</v>
      </c>
      <c r="N10" s="70">
        <v>1907362.0060000001</v>
      </c>
      <c r="O10" s="70">
        <v>56925709.764300004</v>
      </c>
      <c r="P10" s="70">
        <v>106959</v>
      </c>
      <c r="Q10" s="70">
        <v>80094</v>
      </c>
      <c r="R10" s="71">
        <v>33.541838339950502</v>
      </c>
      <c r="S10" s="70">
        <v>1.5527116605428199</v>
      </c>
      <c r="T10" s="70">
        <v>1.2413588196369301</v>
      </c>
      <c r="U10" s="72">
        <v>20.052199569174999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53909.534800000001</v>
      </c>
      <c r="E11" s="70">
        <v>64280.248500000002</v>
      </c>
      <c r="F11" s="71">
        <v>83.866406957029696</v>
      </c>
      <c r="G11" s="70">
        <v>52618.777099999999</v>
      </c>
      <c r="H11" s="71">
        <v>2.4530362945283999</v>
      </c>
      <c r="I11" s="70">
        <v>12015.375400000001</v>
      </c>
      <c r="J11" s="71">
        <v>22.288033915662702</v>
      </c>
      <c r="K11" s="70">
        <v>9847.6718999999994</v>
      </c>
      <c r="L11" s="71">
        <v>18.715128786221801</v>
      </c>
      <c r="M11" s="71">
        <v>0.220123448670137</v>
      </c>
      <c r="N11" s="70">
        <v>563909.71649999998</v>
      </c>
      <c r="O11" s="70">
        <v>18459037.286899999</v>
      </c>
      <c r="P11" s="70">
        <v>2931</v>
      </c>
      <c r="Q11" s="70">
        <v>2240</v>
      </c>
      <c r="R11" s="71">
        <v>30.848214285714299</v>
      </c>
      <c r="S11" s="70">
        <v>18.392881200955301</v>
      </c>
      <c r="T11" s="70">
        <v>20.058247053571399</v>
      </c>
      <c r="U11" s="72">
        <v>-9.0544044427886003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258850.17300000001</v>
      </c>
      <c r="E12" s="70">
        <v>312340.2267</v>
      </c>
      <c r="F12" s="71">
        <v>82.874426946172207</v>
      </c>
      <c r="G12" s="70">
        <v>179215.62719999999</v>
      </c>
      <c r="H12" s="71">
        <v>44.4350456732938</v>
      </c>
      <c r="I12" s="70">
        <v>44939.080399999999</v>
      </c>
      <c r="J12" s="71">
        <v>17.361039353062399</v>
      </c>
      <c r="K12" s="70">
        <v>29102.848699999999</v>
      </c>
      <c r="L12" s="71">
        <v>16.2390128331398</v>
      </c>
      <c r="M12" s="71">
        <v>0.54414713361032596</v>
      </c>
      <c r="N12" s="70">
        <v>3166437.5189</v>
      </c>
      <c r="O12" s="70">
        <v>67256942.209800005</v>
      </c>
      <c r="P12" s="70">
        <v>2407</v>
      </c>
      <c r="Q12" s="70">
        <v>1845</v>
      </c>
      <c r="R12" s="71">
        <v>30.4607046070461</v>
      </c>
      <c r="S12" s="70">
        <v>107.540578728708</v>
      </c>
      <c r="T12" s="70">
        <v>118.01445815718201</v>
      </c>
      <c r="U12" s="72">
        <v>-9.7394672339415607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300365.82669999998</v>
      </c>
      <c r="E13" s="70">
        <v>320157.33840000001</v>
      </c>
      <c r="F13" s="71">
        <v>93.818192080522394</v>
      </c>
      <c r="G13" s="70">
        <v>235454.3469</v>
      </c>
      <c r="H13" s="71">
        <v>27.568605402544801</v>
      </c>
      <c r="I13" s="70">
        <v>82770.806599999996</v>
      </c>
      <c r="J13" s="71">
        <v>27.556665653136999</v>
      </c>
      <c r="K13" s="70">
        <v>64598.380799999999</v>
      </c>
      <c r="L13" s="71">
        <v>27.4356288811417</v>
      </c>
      <c r="M13" s="71">
        <v>0.28131395206735599</v>
      </c>
      <c r="N13" s="70">
        <v>3671598.9315999998</v>
      </c>
      <c r="O13" s="70">
        <v>102727819.5944</v>
      </c>
      <c r="P13" s="70">
        <v>11516</v>
      </c>
      <c r="Q13" s="70">
        <v>9217</v>
      </c>
      <c r="R13" s="71">
        <v>24.9430400347185</v>
      </c>
      <c r="S13" s="70">
        <v>26.0824788728725</v>
      </c>
      <c r="T13" s="70">
        <v>26.3148762504069</v>
      </c>
      <c r="U13" s="72">
        <v>-0.89100954961777701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165727.5</v>
      </c>
      <c r="E14" s="70">
        <v>181164.22519999999</v>
      </c>
      <c r="F14" s="71">
        <v>91.479153688892893</v>
      </c>
      <c r="G14" s="70">
        <v>133857.35279999999</v>
      </c>
      <c r="H14" s="71">
        <v>23.8090374068715</v>
      </c>
      <c r="I14" s="70">
        <v>35698.683799999999</v>
      </c>
      <c r="J14" s="71">
        <v>21.5405915131768</v>
      </c>
      <c r="K14" s="70">
        <v>25178.096600000001</v>
      </c>
      <c r="L14" s="71">
        <v>18.809647787984598</v>
      </c>
      <c r="M14" s="71">
        <v>0.41784680419408698</v>
      </c>
      <c r="N14" s="70">
        <v>2101760.2264999999</v>
      </c>
      <c r="O14" s="70">
        <v>52937015.024700001</v>
      </c>
      <c r="P14" s="70">
        <v>2393</v>
      </c>
      <c r="Q14" s="70">
        <v>2173</v>
      </c>
      <c r="R14" s="71">
        <v>10.124252185918101</v>
      </c>
      <c r="S14" s="70">
        <v>69.255119097367299</v>
      </c>
      <c r="T14" s="70">
        <v>68.258264841233299</v>
      </c>
      <c r="U14" s="72">
        <v>1.43939432799547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107609.02860000001</v>
      </c>
      <c r="E15" s="70">
        <v>107417.7729</v>
      </c>
      <c r="F15" s="71">
        <v>100.178048468923</v>
      </c>
      <c r="G15" s="70">
        <v>72729.492400000003</v>
      </c>
      <c r="H15" s="71">
        <v>47.957898575956499</v>
      </c>
      <c r="I15" s="70">
        <v>16294.813899999999</v>
      </c>
      <c r="J15" s="71">
        <v>15.142608489265699</v>
      </c>
      <c r="K15" s="70">
        <v>12866.432000000001</v>
      </c>
      <c r="L15" s="71">
        <v>17.690804067814501</v>
      </c>
      <c r="M15" s="71">
        <v>0.26645941159134101</v>
      </c>
      <c r="N15" s="70">
        <v>1426346.058</v>
      </c>
      <c r="O15" s="70">
        <v>40681366.450800002</v>
      </c>
      <c r="P15" s="70">
        <v>3490</v>
      </c>
      <c r="Q15" s="70">
        <v>2759</v>
      </c>
      <c r="R15" s="71">
        <v>26.495106922798101</v>
      </c>
      <c r="S15" s="70">
        <v>30.8335325501433</v>
      </c>
      <c r="T15" s="70">
        <v>30.808499492569801</v>
      </c>
      <c r="U15" s="72">
        <v>8.1187770271812995E-2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1046812.4763</v>
      </c>
      <c r="E16" s="70">
        <v>1172916.4876000001</v>
      </c>
      <c r="F16" s="71">
        <v>89.248679455599401</v>
      </c>
      <c r="G16" s="70">
        <v>818258.03410000005</v>
      </c>
      <c r="H16" s="71">
        <v>27.931829896590799</v>
      </c>
      <c r="I16" s="70">
        <v>36893.978799999997</v>
      </c>
      <c r="J16" s="71">
        <v>3.5244114524124899</v>
      </c>
      <c r="K16" s="70">
        <v>70112.229200000002</v>
      </c>
      <c r="L16" s="71">
        <v>8.5684742805020306</v>
      </c>
      <c r="M16" s="71">
        <v>-0.47378682405379902</v>
      </c>
      <c r="N16" s="70">
        <v>11862670.6863</v>
      </c>
      <c r="O16" s="70">
        <v>315344071.28829998</v>
      </c>
      <c r="P16" s="70">
        <v>58677</v>
      </c>
      <c r="Q16" s="70">
        <v>38259</v>
      </c>
      <c r="R16" s="71">
        <v>53.367835019211199</v>
      </c>
      <c r="S16" s="70">
        <v>17.840252165243601</v>
      </c>
      <c r="T16" s="70">
        <v>20.666559084137099</v>
      </c>
      <c r="U16" s="72">
        <v>-15.842303644113599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379008.99280000001</v>
      </c>
      <c r="E17" s="70">
        <v>845180.28480000002</v>
      </c>
      <c r="F17" s="71">
        <v>44.843567652514203</v>
      </c>
      <c r="G17" s="70">
        <v>401452.95480000001</v>
      </c>
      <c r="H17" s="71">
        <v>-5.5906829758374403</v>
      </c>
      <c r="I17" s="70">
        <v>31787.445</v>
      </c>
      <c r="J17" s="71">
        <v>8.3869896503416204</v>
      </c>
      <c r="K17" s="70">
        <v>20859.004300000001</v>
      </c>
      <c r="L17" s="71">
        <v>5.1958776366191604</v>
      </c>
      <c r="M17" s="71">
        <v>0.52391957654469601</v>
      </c>
      <c r="N17" s="70">
        <v>11779391.6281</v>
      </c>
      <c r="O17" s="70">
        <v>311786178.68059999</v>
      </c>
      <c r="P17" s="70">
        <v>10128</v>
      </c>
      <c r="Q17" s="70">
        <v>9018</v>
      </c>
      <c r="R17" s="71">
        <v>12.3087159015303</v>
      </c>
      <c r="S17" s="70">
        <v>37.421898973143797</v>
      </c>
      <c r="T17" s="70">
        <v>43.356434808161502</v>
      </c>
      <c r="U17" s="72">
        <v>-15.8584572078415</v>
      </c>
    </row>
    <row r="18" spans="1:21" ht="12" thickBot="1" x14ac:dyDescent="0.2">
      <c r="A18" s="55"/>
      <c r="B18" s="44" t="s">
        <v>16</v>
      </c>
      <c r="C18" s="45"/>
      <c r="D18" s="70">
        <v>1978580.0138000001</v>
      </c>
      <c r="E18" s="70">
        <v>2196645.1861999999</v>
      </c>
      <c r="F18" s="71">
        <v>90.072808582380404</v>
      </c>
      <c r="G18" s="70">
        <v>1472251.9325000001</v>
      </c>
      <c r="H18" s="71">
        <v>34.391402050341704</v>
      </c>
      <c r="I18" s="70">
        <v>293401.42719999998</v>
      </c>
      <c r="J18" s="71">
        <v>14.8288886551776</v>
      </c>
      <c r="K18" s="70">
        <v>204717.9443</v>
      </c>
      <c r="L18" s="71">
        <v>13.905089188938801</v>
      </c>
      <c r="M18" s="71">
        <v>0.43319838523798598</v>
      </c>
      <c r="N18" s="70">
        <v>22065718.4542</v>
      </c>
      <c r="O18" s="70">
        <v>655597613.70679998</v>
      </c>
      <c r="P18" s="70">
        <v>100731</v>
      </c>
      <c r="Q18" s="70">
        <v>68059</v>
      </c>
      <c r="R18" s="71">
        <v>48.005407073274696</v>
      </c>
      <c r="S18" s="70">
        <v>19.642215542385198</v>
      </c>
      <c r="T18" s="70">
        <v>20.239293346949001</v>
      </c>
      <c r="U18" s="72">
        <v>-3.03976811208185</v>
      </c>
    </row>
    <row r="19" spans="1:21" ht="12" thickBot="1" x14ac:dyDescent="0.2">
      <c r="A19" s="55"/>
      <c r="B19" s="44" t="s">
        <v>17</v>
      </c>
      <c r="C19" s="45"/>
      <c r="D19" s="70">
        <v>601269.90370000002</v>
      </c>
      <c r="E19" s="70">
        <v>839790.51089999999</v>
      </c>
      <c r="F19" s="71">
        <v>71.597606295363093</v>
      </c>
      <c r="G19" s="70">
        <v>536111.56669999997</v>
      </c>
      <c r="H19" s="71">
        <v>12.153876365898601</v>
      </c>
      <c r="I19" s="70">
        <v>40150.722199999997</v>
      </c>
      <c r="J19" s="71">
        <v>6.6776537380179501</v>
      </c>
      <c r="K19" s="70">
        <v>45143.991099999999</v>
      </c>
      <c r="L19" s="71">
        <v>8.4206336710623297</v>
      </c>
      <c r="M19" s="71">
        <v>-0.110607608639193</v>
      </c>
      <c r="N19" s="70">
        <v>9140825.3485000003</v>
      </c>
      <c r="O19" s="70">
        <v>203412147.33680001</v>
      </c>
      <c r="P19" s="70">
        <v>15143</v>
      </c>
      <c r="Q19" s="70">
        <v>11139</v>
      </c>
      <c r="R19" s="71">
        <v>35.945776101984002</v>
      </c>
      <c r="S19" s="70">
        <v>39.706128488410499</v>
      </c>
      <c r="T19" s="70">
        <v>42.601395206032898</v>
      </c>
      <c r="U19" s="72">
        <v>-7.2917376431385197</v>
      </c>
    </row>
    <row r="20" spans="1:21" ht="12" thickBot="1" x14ac:dyDescent="0.2">
      <c r="A20" s="55"/>
      <c r="B20" s="44" t="s">
        <v>18</v>
      </c>
      <c r="C20" s="45"/>
      <c r="D20" s="70">
        <v>1122638.432</v>
      </c>
      <c r="E20" s="70">
        <v>1214653.8484</v>
      </c>
      <c r="F20" s="71">
        <v>92.424556467572501</v>
      </c>
      <c r="G20" s="70">
        <v>986528.40639999998</v>
      </c>
      <c r="H20" s="71">
        <v>13.7968683635464</v>
      </c>
      <c r="I20" s="70">
        <v>96802.792000000001</v>
      </c>
      <c r="J20" s="71">
        <v>8.6227933447409395</v>
      </c>
      <c r="K20" s="70">
        <v>66941.368799999997</v>
      </c>
      <c r="L20" s="71">
        <v>6.7855490390063604</v>
      </c>
      <c r="M20" s="71">
        <v>0.44608324770317498</v>
      </c>
      <c r="N20" s="70">
        <v>16214884.2985</v>
      </c>
      <c r="O20" s="70">
        <v>340054850.78740001</v>
      </c>
      <c r="P20" s="70">
        <v>48076</v>
      </c>
      <c r="Q20" s="70">
        <v>39599</v>
      </c>
      <c r="R20" s="71">
        <v>21.407106240056599</v>
      </c>
      <c r="S20" s="70">
        <v>23.3513277310924</v>
      </c>
      <c r="T20" s="70">
        <v>25.354087504734999</v>
      </c>
      <c r="U20" s="72">
        <v>-8.5766419653125094</v>
      </c>
    </row>
    <row r="21" spans="1:21" ht="12" thickBot="1" x14ac:dyDescent="0.2">
      <c r="A21" s="55"/>
      <c r="B21" s="44" t="s">
        <v>19</v>
      </c>
      <c r="C21" s="45"/>
      <c r="D21" s="70">
        <v>416485.44469999999</v>
      </c>
      <c r="E21" s="70">
        <v>475991.79710000003</v>
      </c>
      <c r="F21" s="71">
        <v>87.498450023184304</v>
      </c>
      <c r="G21" s="70">
        <v>421826.92359999998</v>
      </c>
      <c r="H21" s="71">
        <v>-1.26627263485557</v>
      </c>
      <c r="I21" s="70">
        <v>41489.434399999998</v>
      </c>
      <c r="J21" s="71">
        <v>9.9617969674511393</v>
      </c>
      <c r="K21" s="70">
        <v>-22735.658500000001</v>
      </c>
      <c r="L21" s="71">
        <v>-5.38980734230213</v>
      </c>
      <c r="M21" s="71">
        <v>-2.8248617870469901</v>
      </c>
      <c r="N21" s="70">
        <v>4952869.6369000003</v>
      </c>
      <c r="O21" s="70">
        <v>123923077.2313</v>
      </c>
      <c r="P21" s="70">
        <v>37462</v>
      </c>
      <c r="Q21" s="70">
        <v>30796</v>
      </c>
      <c r="R21" s="71">
        <v>21.6456682686063</v>
      </c>
      <c r="S21" s="70">
        <v>11.1175443035609</v>
      </c>
      <c r="T21" s="70">
        <v>11.184682806208601</v>
      </c>
      <c r="U21" s="72">
        <v>-0.60389687519527602</v>
      </c>
    </row>
    <row r="22" spans="1:21" ht="12" thickBot="1" x14ac:dyDescent="0.2">
      <c r="A22" s="55"/>
      <c r="B22" s="44" t="s">
        <v>20</v>
      </c>
      <c r="C22" s="45"/>
      <c r="D22" s="70">
        <v>1461884.7318</v>
      </c>
      <c r="E22" s="70">
        <v>1504231.6810999999</v>
      </c>
      <c r="F22" s="71">
        <v>97.184812031812001</v>
      </c>
      <c r="G22" s="70">
        <v>1100155.7234</v>
      </c>
      <c r="H22" s="71">
        <v>32.879800623323298</v>
      </c>
      <c r="I22" s="70">
        <v>175223.13990000001</v>
      </c>
      <c r="J22" s="71">
        <v>11.986111906665201</v>
      </c>
      <c r="K22" s="70">
        <v>98314.171799999996</v>
      </c>
      <c r="L22" s="71">
        <v>8.9363868867729792</v>
      </c>
      <c r="M22" s="71">
        <v>0.78227753630936903</v>
      </c>
      <c r="N22" s="70">
        <v>15585273.4113</v>
      </c>
      <c r="O22" s="70">
        <v>414243554.41680002</v>
      </c>
      <c r="P22" s="70">
        <v>92793</v>
      </c>
      <c r="Q22" s="70">
        <v>66107</v>
      </c>
      <c r="R22" s="71">
        <v>40.367888423313701</v>
      </c>
      <c r="S22" s="70">
        <v>15.754256590475601</v>
      </c>
      <c r="T22" s="70">
        <v>16.007000748786101</v>
      </c>
      <c r="U22" s="72">
        <v>-1.60429123938023</v>
      </c>
    </row>
    <row r="23" spans="1:21" ht="12" thickBot="1" x14ac:dyDescent="0.2">
      <c r="A23" s="55"/>
      <c r="B23" s="44" t="s">
        <v>21</v>
      </c>
      <c r="C23" s="45"/>
      <c r="D23" s="70">
        <v>3247180.3303</v>
      </c>
      <c r="E23" s="70">
        <v>3795358.5795</v>
      </c>
      <c r="F23" s="71">
        <v>85.556615067654107</v>
      </c>
      <c r="G23" s="70">
        <v>2797943.2329000002</v>
      </c>
      <c r="H23" s="71">
        <v>16.0559761226598</v>
      </c>
      <c r="I23" s="70">
        <v>405254.05739999999</v>
      </c>
      <c r="J23" s="71">
        <v>12.480183302987699</v>
      </c>
      <c r="K23" s="70">
        <v>207715.5171</v>
      </c>
      <c r="L23" s="71">
        <v>7.4238645965918302</v>
      </c>
      <c r="M23" s="71">
        <v>0.95100521645140002</v>
      </c>
      <c r="N23" s="70">
        <v>42446829.062299997</v>
      </c>
      <c r="O23" s="70">
        <v>908236930.34430003</v>
      </c>
      <c r="P23" s="70">
        <v>102305</v>
      </c>
      <c r="Q23" s="70">
        <v>75629</v>
      </c>
      <c r="R23" s="71">
        <v>35.272183950600997</v>
      </c>
      <c r="S23" s="70">
        <v>31.7401918801623</v>
      </c>
      <c r="T23" s="70">
        <v>32.633074372264602</v>
      </c>
      <c r="U23" s="72">
        <v>-2.8130973356226199</v>
      </c>
    </row>
    <row r="24" spans="1:21" ht="12" thickBot="1" x14ac:dyDescent="0.2">
      <c r="A24" s="55"/>
      <c r="B24" s="44" t="s">
        <v>22</v>
      </c>
      <c r="C24" s="45"/>
      <c r="D24" s="70">
        <v>292959.17499999999</v>
      </c>
      <c r="E24" s="70">
        <v>344884.34970000002</v>
      </c>
      <c r="F24" s="71">
        <v>84.944177738083098</v>
      </c>
      <c r="G24" s="70">
        <v>239984.98439999999</v>
      </c>
      <c r="H24" s="71">
        <v>22.073960474003702</v>
      </c>
      <c r="I24" s="70">
        <v>44765.575900000003</v>
      </c>
      <c r="J24" s="71">
        <v>15.2804826474542</v>
      </c>
      <c r="K24" s="70">
        <v>43521.1198</v>
      </c>
      <c r="L24" s="71">
        <v>18.134934528845498</v>
      </c>
      <c r="M24" s="71">
        <v>2.8594303311102E-2</v>
      </c>
      <c r="N24" s="70">
        <v>3507479.2492</v>
      </c>
      <c r="O24" s="70">
        <v>84455731.383900002</v>
      </c>
      <c r="P24" s="70">
        <v>29521</v>
      </c>
      <c r="Q24" s="70">
        <v>23967</v>
      </c>
      <c r="R24" s="71">
        <v>23.173530270789001</v>
      </c>
      <c r="S24" s="70">
        <v>9.9237551234714303</v>
      </c>
      <c r="T24" s="70">
        <v>9.6939218717403097</v>
      </c>
      <c r="U24" s="72">
        <v>2.3159907602669798</v>
      </c>
    </row>
    <row r="25" spans="1:21" ht="12" thickBot="1" x14ac:dyDescent="0.2">
      <c r="A25" s="55"/>
      <c r="B25" s="44" t="s">
        <v>23</v>
      </c>
      <c r="C25" s="45"/>
      <c r="D25" s="70">
        <v>340644.27659999998</v>
      </c>
      <c r="E25" s="70">
        <v>376298.06140000001</v>
      </c>
      <c r="F25" s="71">
        <v>90.525121318097803</v>
      </c>
      <c r="G25" s="70">
        <v>273771.97200000001</v>
      </c>
      <c r="H25" s="71">
        <v>24.426278596554098</v>
      </c>
      <c r="I25" s="70">
        <v>31994.373899999999</v>
      </c>
      <c r="J25" s="71">
        <v>9.3923121854089597</v>
      </c>
      <c r="K25" s="70">
        <v>21354.755000000001</v>
      </c>
      <c r="L25" s="71">
        <v>7.8001976769192396</v>
      </c>
      <c r="M25" s="71">
        <v>0.49823184110517799</v>
      </c>
      <c r="N25" s="70">
        <v>3970225.2248</v>
      </c>
      <c r="O25" s="70">
        <v>92462447.326000005</v>
      </c>
      <c r="P25" s="70">
        <v>21914</v>
      </c>
      <c r="Q25" s="70">
        <v>18470</v>
      </c>
      <c r="R25" s="71">
        <v>18.646453708716798</v>
      </c>
      <c r="S25" s="70">
        <v>15.544595993428899</v>
      </c>
      <c r="T25" s="70">
        <v>14.938273773687101</v>
      </c>
      <c r="U25" s="72">
        <v>3.9005337932108799</v>
      </c>
    </row>
    <row r="26" spans="1:21" ht="12" thickBot="1" x14ac:dyDescent="0.2">
      <c r="A26" s="55"/>
      <c r="B26" s="44" t="s">
        <v>24</v>
      </c>
      <c r="C26" s="45"/>
      <c r="D26" s="70">
        <v>563266.59580000001</v>
      </c>
      <c r="E26" s="70">
        <v>703542.18059999996</v>
      </c>
      <c r="F26" s="71">
        <v>80.061524572646206</v>
      </c>
      <c r="G26" s="70">
        <v>468640.63219999999</v>
      </c>
      <c r="H26" s="71">
        <v>20.191583293959201</v>
      </c>
      <c r="I26" s="70">
        <v>121362.817</v>
      </c>
      <c r="J26" s="71">
        <v>21.5462478877573</v>
      </c>
      <c r="K26" s="70">
        <v>112661.47100000001</v>
      </c>
      <c r="L26" s="71">
        <v>24.040056123840301</v>
      </c>
      <c r="M26" s="71">
        <v>7.7234443352865001E-2</v>
      </c>
      <c r="N26" s="70">
        <v>6315846.2927000001</v>
      </c>
      <c r="O26" s="70">
        <v>189393748.7247</v>
      </c>
      <c r="P26" s="70">
        <v>42483</v>
      </c>
      <c r="Q26" s="70">
        <v>35835</v>
      </c>
      <c r="R26" s="71">
        <v>18.551695269987398</v>
      </c>
      <c r="S26" s="70">
        <v>13.2586351199303</v>
      </c>
      <c r="T26" s="70">
        <v>13.4129258322869</v>
      </c>
      <c r="U26" s="72">
        <v>-1.16369981495768</v>
      </c>
    </row>
    <row r="27" spans="1:21" ht="12" thickBot="1" x14ac:dyDescent="0.2">
      <c r="A27" s="55"/>
      <c r="B27" s="44" t="s">
        <v>25</v>
      </c>
      <c r="C27" s="45"/>
      <c r="D27" s="70">
        <v>248455.13860000001</v>
      </c>
      <c r="E27" s="70">
        <v>310698.47989999998</v>
      </c>
      <c r="F27" s="71">
        <v>79.966641188578294</v>
      </c>
      <c r="G27" s="70">
        <v>218926.19870000001</v>
      </c>
      <c r="H27" s="71">
        <v>13.488079579029399</v>
      </c>
      <c r="I27" s="70">
        <v>65084.192499999997</v>
      </c>
      <c r="J27" s="71">
        <v>26.195550982256901</v>
      </c>
      <c r="K27" s="70">
        <v>68244.683999999994</v>
      </c>
      <c r="L27" s="71">
        <v>31.1724610417766</v>
      </c>
      <c r="M27" s="71">
        <v>-4.6311174948073998E-2</v>
      </c>
      <c r="N27" s="70">
        <v>2648261.5175999999</v>
      </c>
      <c r="O27" s="70">
        <v>77022643.412599996</v>
      </c>
      <c r="P27" s="70">
        <v>35302</v>
      </c>
      <c r="Q27" s="70">
        <v>27627</v>
      </c>
      <c r="R27" s="71">
        <v>27.780794150649701</v>
      </c>
      <c r="S27" s="70">
        <v>7.0379904424678497</v>
      </c>
      <c r="T27" s="70">
        <v>6.9939192275672299</v>
      </c>
      <c r="U27" s="72">
        <v>0.62619032038868405</v>
      </c>
    </row>
    <row r="28" spans="1:21" ht="12" thickBot="1" x14ac:dyDescent="0.2">
      <c r="A28" s="55"/>
      <c r="B28" s="44" t="s">
        <v>26</v>
      </c>
      <c r="C28" s="45"/>
      <c r="D28" s="70">
        <v>1158440.5699</v>
      </c>
      <c r="E28" s="70">
        <v>1265350.7324000001</v>
      </c>
      <c r="F28" s="71">
        <v>91.550946329542697</v>
      </c>
      <c r="G28" s="70">
        <v>989761.20220000006</v>
      </c>
      <c r="H28" s="71">
        <v>17.0424307727022</v>
      </c>
      <c r="I28" s="70">
        <v>73322.506399999998</v>
      </c>
      <c r="J28" s="71">
        <v>6.3294145858798299</v>
      </c>
      <c r="K28" s="70">
        <v>40310.494100000004</v>
      </c>
      <c r="L28" s="71">
        <v>4.0727494682959398</v>
      </c>
      <c r="M28" s="71">
        <v>0.81894338030453495</v>
      </c>
      <c r="N28" s="70">
        <v>12205198.3641</v>
      </c>
      <c r="O28" s="70">
        <v>273543692.94880003</v>
      </c>
      <c r="P28" s="70">
        <v>50367</v>
      </c>
      <c r="Q28" s="70">
        <v>44892</v>
      </c>
      <c r="R28" s="71">
        <v>12.195936915263299</v>
      </c>
      <c r="S28" s="70">
        <v>22.999991460678601</v>
      </c>
      <c r="T28" s="70">
        <v>22.2869126614987</v>
      </c>
      <c r="U28" s="72">
        <v>3.10034375620969</v>
      </c>
    </row>
    <row r="29" spans="1:21" ht="12" thickBot="1" x14ac:dyDescent="0.2">
      <c r="A29" s="55"/>
      <c r="B29" s="44" t="s">
        <v>27</v>
      </c>
      <c r="C29" s="45"/>
      <c r="D29" s="70">
        <v>734583.76890000002</v>
      </c>
      <c r="E29" s="70">
        <v>768881.55830000003</v>
      </c>
      <c r="F29" s="71">
        <v>95.539262318134803</v>
      </c>
      <c r="G29" s="70">
        <v>710313.86820000003</v>
      </c>
      <c r="H29" s="71">
        <v>3.41678542212642</v>
      </c>
      <c r="I29" s="70">
        <v>114977.3143</v>
      </c>
      <c r="J29" s="71">
        <v>15.6520357742416</v>
      </c>
      <c r="K29" s="70">
        <v>88887.237099999998</v>
      </c>
      <c r="L29" s="71">
        <v>12.5137972211141</v>
      </c>
      <c r="M29" s="71">
        <v>0.29351882285021502</v>
      </c>
      <c r="N29" s="70">
        <v>8778814.6208999995</v>
      </c>
      <c r="O29" s="70">
        <v>199672804.0591</v>
      </c>
      <c r="P29" s="70">
        <v>112524</v>
      </c>
      <c r="Q29" s="70">
        <v>105857</v>
      </c>
      <c r="R29" s="71">
        <v>6.2981191607545997</v>
      </c>
      <c r="S29" s="70">
        <v>6.5282408099605398</v>
      </c>
      <c r="T29" s="70">
        <v>6.3855259784426197</v>
      </c>
      <c r="U29" s="72">
        <v>2.1861146926469899</v>
      </c>
    </row>
    <row r="30" spans="1:21" ht="12" thickBot="1" x14ac:dyDescent="0.2">
      <c r="A30" s="55"/>
      <c r="B30" s="44" t="s">
        <v>28</v>
      </c>
      <c r="C30" s="45"/>
      <c r="D30" s="70">
        <v>1069787.6248999999</v>
      </c>
      <c r="E30" s="70">
        <v>1585363.9637</v>
      </c>
      <c r="F30" s="71">
        <v>67.478992168036797</v>
      </c>
      <c r="G30" s="70">
        <v>1093783.07</v>
      </c>
      <c r="H30" s="71">
        <v>-2.1938029357137201</v>
      </c>
      <c r="I30" s="70">
        <v>133132.06400000001</v>
      </c>
      <c r="J30" s="71">
        <v>12.444719017239001</v>
      </c>
      <c r="K30" s="70">
        <v>116003.4397</v>
      </c>
      <c r="L30" s="71">
        <v>10.6057081044416</v>
      </c>
      <c r="M30" s="71">
        <v>0.14765617592285901</v>
      </c>
      <c r="N30" s="70">
        <v>12972456.352700001</v>
      </c>
      <c r="O30" s="70">
        <v>362667836.82429999</v>
      </c>
      <c r="P30" s="70">
        <v>85671</v>
      </c>
      <c r="Q30" s="70">
        <v>71296</v>
      </c>
      <c r="R30" s="71">
        <v>20.162421454219</v>
      </c>
      <c r="S30" s="70">
        <v>12.4871616404618</v>
      </c>
      <c r="T30" s="70">
        <v>12.4534265106037</v>
      </c>
      <c r="U30" s="72">
        <v>0.270158510231644</v>
      </c>
    </row>
    <row r="31" spans="1:21" ht="12" thickBot="1" x14ac:dyDescent="0.2">
      <c r="A31" s="55"/>
      <c r="B31" s="44" t="s">
        <v>29</v>
      </c>
      <c r="C31" s="45"/>
      <c r="D31" s="70">
        <v>855716.84490000003</v>
      </c>
      <c r="E31" s="70">
        <v>1229227.4161</v>
      </c>
      <c r="F31" s="71">
        <v>69.614201057681697</v>
      </c>
      <c r="G31" s="70">
        <v>744660.29370000004</v>
      </c>
      <c r="H31" s="71">
        <v>14.9137200062316</v>
      </c>
      <c r="I31" s="70">
        <v>35625.860399999998</v>
      </c>
      <c r="J31" s="71">
        <v>4.16327674420892</v>
      </c>
      <c r="K31" s="70">
        <v>19107.883699999998</v>
      </c>
      <c r="L31" s="71">
        <v>2.5659866467511598</v>
      </c>
      <c r="M31" s="71">
        <v>0.864458720773981</v>
      </c>
      <c r="N31" s="70">
        <v>18820902.954799999</v>
      </c>
      <c r="O31" s="70">
        <v>347892999.81080002</v>
      </c>
      <c r="P31" s="70">
        <v>33218</v>
      </c>
      <c r="Q31" s="70">
        <v>29337</v>
      </c>
      <c r="R31" s="71">
        <v>13.2290281896581</v>
      </c>
      <c r="S31" s="70">
        <v>25.760637151544302</v>
      </c>
      <c r="T31" s="70">
        <v>24.9638647271364</v>
      </c>
      <c r="U31" s="72">
        <v>3.0929841514428502</v>
      </c>
    </row>
    <row r="32" spans="1:21" ht="12" thickBot="1" x14ac:dyDescent="0.2">
      <c r="A32" s="55"/>
      <c r="B32" s="44" t="s">
        <v>30</v>
      </c>
      <c r="C32" s="45"/>
      <c r="D32" s="70">
        <v>116232.9045</v>
      </c>
      <c r="E32" s="70">
        <v>147627.57610000001</v>
      </c>
      <c r="F32" s="71">
        <v>78.733870439805997</v>
      </c>
      <c r="G32" s="70">
        <v>110423.7865</v>
      </c>
      <c r="H32" s="71">
        <v>5.2607487789779803</v>
      </c>
      <c r="I32" s="70">
        <v>27701.038400000001</v>
      </c>
      <c r="J32" s="71">
        <v>23.8323549765549</v>
      </c>
      <c r="K32" s="70">
        <v>28074.898799999999</v>
      </c>
      <c r="L32" s="71">
        <v>25.424684019507001</v>
      </c>
      <c r="M32" s="71">
        <v>-1.331653597982E-2</v>
      </c>
      <c r="N32" s="70">
        <v>1187949.6499000001</v>
      </c>
      <c r="O32" s="70">
        <v>36507070.478200004</v>
      </c>
      <c r="P32" s="70">
        <v>25273</v>
      </c>
      <c r="Q32" s="70">
        <v>21732</v>
      </c>
      <c r="R32" s="71">
        <v>16.293944413767701</v>
      </c>
      <c r="S32" s="70">
        <v>4.5990940727258298</v>
      </c>
      <c r="T32" s="70">
        <v>4.38770869225106</v>
      </c>
      <c r="U32" s="72">
        <v>4.5962395448347397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0">
        <v>17.094000000000001</v>
      </c>
      <c r="O33" s="70">
        <v>238.40790000000001</v>
      </c>
      <c r="P33" s="73"/>
      <c r="Q33" s="73"/>
      <c r="R33" s="73"/>
      <c r="S33" s="73"/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169637.72760000001</v>
      </c>
      <c r="E35" s="70">
        <v>245655.31649999999</v>
      </c>
      <c r="F35" s="71">
        <v>69.055182691313803</v>
      </c>
      <c r="G35" s="70">
        <v>152362.2605</v>
      </c>
      <c r="H35" s="71">
        <v>11.338416116502801</v>
      </c>
      <c r="I35" s="70">
        <v>24085.734899999999</v>
      </c>
      <c r="J35" s="71">
        <v>14.1983362078472</v>
      </c>
      <c r="K35" s="70">
        <v>17311.9323</v>
      </c>
      <c r="L35" s="71">
        <v>11.362349339782901</v>
      </c>
      <c r="M35" s="71">
        <v>0.39127940674768003</v>
      </c>
      <c r="N35" s="70">
        <v>2307293.6852000002</v>
      </c>
      <c r="O35" s="70">
        <v>54335174.694300003</v>
      </c>
      <c r="P35" s="70">
        <v>11824</v>
      </c>
      <c r="Q35" s="70">
        <v>10244</v>
      </c>
      <c r="R35" s="71">
        <v>15.4236626317845</v>
      </c>
      <c r="S35" s="70">
        <v>14.3468984776725</v>
      </c>
      <c r="T35" s="70">
        <v>14.0775494631004</v>
      </c>
      <c r="U35" s="72">
        <v>1.87740238764048</v>
      </c>
    </row>
    <row r="36" spans="1:21" ht="12" customHeight="1" thickBot="1" x14ac:dyDescent="0.2">
      <c r="A36" s="55"/>
      <c r="B36" s="44" t="s">
        <v>70</v>
      </c>
      <c r="C36" s="45"/>
      <c r="D36" s="70">
        <v>431735.82</v>
      </c>
      <c r="E36" s="73"/>
      <c r="F36" s="73"/>
      <c r="G36" s="73"/>
      <c r="H36" s="73"/>
      <c r="I36" s="70">
        <v>30705.24</v>
      </c>
      <c r="J36" s="71">
        <v>7.1120436566972796</v>
      </c>
      <c r="K36" s="73"/>
      <c r="L36" s="73"/>
      <c r="M36" s="73"/>
      <c r="N36" s="70">
        <v>2635922.67</v>
      </c>
      <c r="O36" s="70">
        <v>24512614.23</v>
      </c>
      <c r="P36" s="70">
        <v>133</v>
      </c>
      <c r="Q36" s="70">
        <v>50</v>
      </c>
      <c r="R36" s="71">
        <v>166</v>
      </c>
      <c r="S36" s="70">
        <v>3246.1339849624101</v>
      </c>
      <c r="T36" s="70">
        <v>1578.7013999999999</v>
      </c>
      <c r="U36" s="72">
        <v>51.366720926699998</v>
      </c>
    </row>
    <row r="37" spans="1:21" ht="12" thickBot="1" x14ac:dyDescent="0.2">
      <c r="A37" s="55"/>
      <c r="B37" s="44" t="s">
        <v>36</v>
      </c>
      <c r="C37" s="45"/>
      <c r="D37" s="70">
        <v>231896.63</v>
      </c>
      <c r="E37" s="70">
        <v>190333.34659999999</v>
      </c>
      <c r="F37" s="71">
        <v>121.83710008911299</v>
      </c>
      <c r="G37" s="70">
        <v>304510.33</v>
      </c>
      <c r="H37" s="71">
        <v>-23.8460547463201</v>
      </c>
      <c r="I37" s="70">
        <v>-23937.68</v>
      </c>
      <c r="J37" s="71">
        <v>-10.3225648427922</v>
      </c>
      <c r="K37" s="70">
        <v>-43948.86</v>
      </c>
      <c r="L37" s="71">
        <v>-14.432633533318899</v>
      </c>
      <c r="M37" s="71">
        <v>-0.45532876165616099</v>
      </c>
      <c r="N37" s="70">
        <v>12692435.810000001</v>
      </c>
      <c r="O37" s="70">
        <v>144196432.56999999</v>
      </c>
      <c r="P37" s="70">
        <v>91</v>
      </c>
      <c r="Q37" s="70">
        <v>94</v>
      </c>
      <c r="R37" s="71">
        <v>-3.1914893617021298</v>
      </c>
      <c r="S37" s="70">
        <v>2548.3146153846201</v>
      </c>
      <c r="T37" s="70">
        <v>2039.6625531914899</v>
      </c>
      <c r="U37" s="72">
        <v>19.960332178856799</v>
      </c>
    </row>
    <row r="38" spans="1:21" ht="12" thickBot="1" x14ac:dyDescent="0.2">
      <c r="A38" s="55"/>
      <c r="B38" s="44" t="s">
        <v>37</v>
      </c>
      <c r="C38" s="45"/>
      <c r="D38" s="70">
        <v>163927.35</v>
      </c>
      <c r="E38" s="70">
        <v>110432.2239</v>
      </c>
      <c r="F38" s="71">
        <v>148.44159087880101</v>
      </c>
      <c r="G38" s="70">
        <v>164604.37</v>
      </c>
      <c r="H38" s="71">
        <v>-0.41130135244890098</v>
      </c>
      <c r="I38" s="70">
        <v>-10826.08</v>
      </c>
      <c r="J38" s="71">
        <v>-6.6041938700284</v>
      </c>
      <c r="K38" s="70">
        <v>-17628.169999999998</v>
      </c>
      <c r="L38" s="71">
        <v>-10.709417982037801</v>
      </c>
      <c r="M38" s="71">
        <v>-0.38586478346873199</v>
      </c>
      <c r="N38" s="70">
        <v>6873031.1500000004</v>
      </c>
      <c r="O38" s="70">
        <v>132203022.65000001</v>
      </c>
      <c r="P38" s="70">
        <v>48</v>
      </c>
      <c r="Q38" s="70">
        <v>33</v>
      </c>
      <c r="R38" s="71">
        <v>45.454545454545503</v>
      </c>
      <c r="S38" s="70">
        <v>3415.1531249999998</v>
      </c>
      <c r="T38" s="70">
        <v>2923.7509090909102</v>
      </c>
      <c r="U38" s="72">
        <v>14.388877977736101</v>
      </c>
    </row>
    <row r="39" spans="1:21" ht="12" thickBot="1" x14ac:dyDescent="0.2">
      <c r="A39" s="55"/>
      <c r="B39" s="44" t="s">
        <v>38</v>
      </c>
      <c r="C39" s="45"/>
      <c r="D39" s="70">
        <v>172890.73</v>
      </c>
      <c r="E39" s="70">
        <v>112746.5077</v>
      </c>
      <c r="F39" s="71">
        <v>153.34464324166399</v>
      </c>
      <c r="G39" s="70">
        <v>147429.14000000001</v>
      </c>
      <c r="H39" s="71">
        <v>17.270391728528001</v>
      </c>
      <c r="I39" s="70">
        <v>-20866.73</v>
      </c>
      <c r="J39" s="71">
        <v>-12.069316845385501</v>
      </c>
      <c r="K39" s="70">
        <v>-29787.279999999999</v>
      </c>
      <c r="L39" s="71">
        <v>-20.204472467247701</v>
      </c>
      <c r="M39" s="71">
        <v>-0.29947514509549</v>
      </c>
      <c r="N39" s="70">
        <v>7797501.3300000001</v>
      </c>
      <c r="O39" s="70">
        <v>97795894.760000005</v>
      </c>
      <c r="P39" s="70">
        <v>88</v>
      </c>
      <c r="Q39" s="70">
        <v>81</v>
      </c>
      <c r="R39" s="71">
        <v>8.6419753086419693</v>
      </c>
      <c r="S39" s="70">
        <v>1964.6673863636399</v>
      </c>
      <c r="T39" s="70">
        <v>1720.12333333333</v>
      </c>
      <c r="U39" s="72">
        <v>12.447096884064701</v>
      </c>
    </row>
    <row r="40" spans="1:21" ht="12" thickBot="1" x14ac:dyDescent="0.2">
      <c r="A40" s="55"/>
      <c r="B40" s="44" t="s">
        <v>73</v>
      </c>
      <c r="C40" s="45"/>
      <c r="D40" s="70">
        <v>3.5</v>
      </c>
      <c r="E40" s="73"/>
      <c r="F40" s="73"/>
      <c r="G40" s="70">
        <v>6.83</v>
      </c>
      <c r="H40" s="71">
        <v>-48.755490483162497</v>
      </c>
      <c r="I40" s="70">
        <v>3.5</v>
      </c>
      <c r="J40" s="71">
        <v>100</v>
      </c>
      <c r="K40" s="70">
        <v>1.72</v>
      </c>
      <c r="L40" s="71">
        <v>25.183016105417298</v>
      </c>
      <c r="M40" s="71">
        <v>1.03488372093023</v>
      </c>
      <c r="N40" s="70">
        <v>20.51</v>
      </c>
      <c r="O40" s="70">
        <v>4216.4399999999996</v>
      </c>
      <c r="P40" s="70">
        <v>5</v>
      </c>
      <c r="Q40" s="73"/>
      <c r="R40" s="73"/>
      <c r="S40" s="70">
        <v>0.7</v>
      </c>
      <c r="T40" s="73"/>
      <c r="U40" s="74"/>
    </row>
    <row r="41" spans="1:21" ht="12" customHeight="1" thickBot="1" x14ac:dyDescent="0.2">
      <c r="A41" s="55"/>
      <c r="B41" s="44" t="s">
        <v>33</v>
      </c>
      <c r="C41" s="45"/>
      <c r="D41" s="70">
        <v>176045.29920000001</v>
      </c>
      <c r="E41" s="70">
        <v>116867.1771</v>
      </c>
      <c r="F41" s="71">
        <v>150.63707669550601</v>
      </c>
      <c r="G41" s="70">
        <v>180017.095</v>
      </c>
      <c r="H41" s="71">
        <v>-2.20634368085986</v>
      </c>
      <c r="I41" s="70">
        <v>11818.663399999999</v>
      </c>
      <c r="J41" s="71">
        <v>6.7134217463955999</v>
      </c>
      <c r="K41" s="70">
        <v>10949.775100000001</v>
      </c>
      <c r="L41" s="71">
        <v>6.0826307079335997</v>
      </c>
      <c r="M41" s="71">
        <v>7.9352159479513004E-2</v>
      </c>
      <c r="N41" s="70">
        <v>3068570.0817</v>
      </c>
      <c r="O41" s="70">
        <v>58349131.865900002</v>
      </c>
      <c r="P41" s="70">
        <v>285</v>
      </c>
      <c r="Q41" s="70">
        <v>202</v>
      </c>
      <c r="R41" s="71">
        <v>41.089108910891099</v>
      </c>
      <c r="S41" s="70">
        <v>617.70280421052598</v>
      </c>
      <c r="T41" s="70">
        <v>596.63620148514894</v>
      </c>
      <c r="U41" s="72">
        <v>3.4104754878525498</v>
      </c>
    </row>
    <row r="42" spans="1:21" ht="12" thickBot="1" x14ac:dyDescent="0.2">
      <c r="A42" s="55"/>
      <c r="B42" s="44" t="s">
        <v>34</v>
      </c>
      <c r="C42" s="45"/>
      <c r="D42" s="70">
        <v>400465.62050000002</v>
      </c>
      <c r="E42" s="70">
        <v>362840.65480000002</v>
      </c>
      <c r="F42" s="71">
        <v>110.369556223169</v>
      </c>
      <c r="G42" s="70">
        <v>341456.56229999999</v>
      </c>
      <c r="H42" s="71">
        <v>17.281570985932699</v>
      </c>
      <c r="I42" s="70">
        <v>23849.714199999999</v>
      </c>
      <c r="J42" s="71">
        <v>5.95549604738168</v>
      </c>
      <c r="K42" s="70">
        <v>21709.518899999999</v>
      </c>
      <c r="L42" s="71">
        <v>6.3579152656396296</v>
      </c>
      <c r="M42" s="71">
        <v>9.8583267084744006E-2</v>
      </c>
      <c r="N42" s="70">
        <v>5925957.5966999996</v>
      </c>
      <c r="O42" s="70">
        <v>143302774.33700001</v>
      </c>
      <c r="P42" s="70">
        <v>2084</v>
      </c>
      <c r="Q42" s="70">
        <v>1668</v>
      </c>
      <c r="R42" s="71">
        <v>24.9400479616307</v>
      </c>
      <c r="S42" s="70">
        <v>192.16200599808101</v>
      </c>
      <c r="T42" s="70">
        <v>194.036163609113</v>
      </c>
      <c r="U42" s="72">
        <v>-0.97530081521463496</v>
      </c>
    </row>
    <row r="43" spans="1:21" ht="12" thickBot="1" x14ac:dyDescent="0.2">
      <c r="A43" s="55"/>
      <c r="B43" s="44" t="s">
        <v>39</v>
      </c>
      <c r="C43" s="45"/>
      <c r="D43" s="70">
        <v>166363.29</v>
      </c>
      <c r="E43" s="70">
        <v>79206.352100000004</v>
      </c>
      <c r="F43" s="71">
        <v>210.037813368759</v>
      </c>
      <c r="G43" s="70">
        <v>167505.22</v>
      </c>
      <c r="H43" s="71">
        <v>-0.68172800823759205</v>
      </c>
      <c r="I43" s="70">
        <v>-15093.51</v>
      </c>
      <c r="J43" s="71">
        <v>-9.0726205282427408</v>
      </c>
      <c r="K43" s="70">
        <v>-18868.41</v>
      </c>
      <c r="L43" s="71">
        <v>-11.2643713431737</v>
      </c>
      <c r="M43" s="71">
        <v>-0.200064552339068</v>
      </c>
      <c r="N43" s="70">
        <v>7090939.4800000004</v>
      </c>
      <c r="O43" s="70">
        <v>66241662.439999998</v>
      </c>
      <c r="P43" s="70">
        <v>134</v>
      </c>
      <c r="Q43" s="70">
        <v>134</v>
      </c>
      <c r="R43" s="71">
        <v>0</v>
      </c>
      <c r="S43" s="70">
        <v>1241.5170895522399</v>
      </c>
      <c r="T43" s="70">
        <v>1297.4744776119401</v>
      </c>
      <c r="U43" s="72">
        <v>-4.5071782362563297</v>
      </c>
    </row>
    <row r="44" spans="1:21" ht="12" thickBot="1" x14ac:dyDescent="0.2">
      <c r="A44" s="55"/>
      <c r="B44" s="44" t="s">
        <v>40</v>
      </c>
      <c r="C44" s="45"/>
      <c r="D44" s="70">
        <v>90900.1</v>
      </c>
      <c r="E44" s="70">
        <v>16693.146199999999</v>
      </c>
      <c r="F44" s="71">
        <v>544.53545731241502</v>
      </c>
      <c r="G44" s="70">
        <v>69579.53</v>
      </c>
      <c r="H44" s="71">
        <v>30.642014971932099</v>
      </c>
      <c r="I44" s="70">
        <v>11841.08</v>
      </c>
      <c r="J44" s="71">
        <v>13.0264763185079</v>
      </c>
      <c r="K44" s="70">
        <v>10176.27</v>
      </c>
      <c r="L44" s="71">
        <v>14.625379044670201</v>
      </c>
      <c r="M44" s="71">
        <v>0.163597270905745</v>
      </c>
      <c r="N44" s="70">
        <v>2651801.21</v>
      </c>
      <c r="O44" s="70">
        <v>26082483.600000001</v>
      </c>
      <c r="P44" s="70">
        <v>82</v>
      </c>
      <c r="Q44" s="70">
        <v>83</v>
      </c>
      <c r="R44" s="71">
        <v>-1.2048192771084401</v>
      </c>
      <c r="S44" s="70">
        <v>1108.5378048780501</v>
      </c>
      <c r="T44" s="70">
        <v>1081.49662650602</v>
      </c>
      <c r="U44" s="72">
        <v>2.4393555414196699</v>
      </c>
    </row>
    <row r="45" spans="1:21" ht="12" thickBot="1" x14ac:dyDescent="0.2">
      <c r="A45" s="56"/>
      <c r="B45" s="44" t="s">
        <v>35</v>
      </c>
      <c r="C45" s="45"/>
      <c r="D45" s="75">
        <v>13352.918900000001</v>
      </c>
      <c r="E45" s="76"/>
      <c r="F45" s="76"/>
      <c r="G45" s="75">
        <v>21637.017599999999</v>
      </c>
      <c r="H45" s="77">
        <v>-38.2866939110869</v>
      </c>
      <c r="I45" s="75">
        <v>1132.1217999999999</v>
      </c>
      <c r="J45" s="77">
        <v>8.4784593426984696</v>
      </c>
      <c r="K45" s="75">
        <v>2301.7098000000001</v>
      </c>
      <c r="L45" s="77">
        <v>10.637833007077701</v>
      </c>
      <c r="M45" s="77">
        <v>-0.508138775791805</v>
      </c>
      <c r="N45" s="75">
        <v>408061.26510000002</v>
      </c>
      <c r="O45" s="75">
        <v>8013565.8565999996</v>
      </c>
      <c r="P45" s="75">
        <v>23</v>
      </c>
      <c r="Q45" s="75">
        <v>23</v>
      </c>
      <c r="R45" s="77">
        <v>0</v>
      </c>
      <c r="S45" s="75">
        <v>580.56169130434796</v>
      </c>
      <c r="T45" s="75">
        <v>1275.1040043478299</v>
      </c>
      <c r="U45" s="78">
        <v>-119.632818259684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93908</v>
      </c>
      <c r="D2" s="32">
        <v>967279.10981282103</v>
      </c>
      <c r="E2" s="32">
        <v>875638.36135811999</v>
      </c>
      <c r="F2" s="32">
        <v>91640.748454700893</v>
      </c>
      <c r="G2" s="32">
        <v>875638.36135811999</v>
      </c>
      <c r="H2" s="32">
        <v>9.4740750136157098E-2</v>
      </c>
    </row>
    <row r="3" spans="1:8" ht="14.25" x14ac:dyDescent="0.2">
      <c r="A3" s="32">
        <v>2</v>
      </c>
      <c r="B3" s="33">
        <v>13</v>
      </c>
      <c r="C3" s="32">
        <v>24298</v>
      </c>
      <c r="D3" s="32">
        <v>212960.01260362301</v>
      </c>
      <c r="E3" s="32">
        <v>183363.545793208</v>
      </c>
      <c r="F3" s="32">
        <v>29596.466810415201</v>
      </c>
      <c r="G3" s="32">
        <v>183363.545793208</v>
      </c>
      <c r="H3" s="32">
        <v>0.13897663908154601</v>
      </c>
    </row>
    <row r="4" spans="1:8" ht="14.25" x14ac:dyDescent="0.2">
      <c r="A4" s="32">
        <v>3</v>
      </c>
      <c r="B4" s="33">
        <v>14</v>
      </c>
      <c r="C4" s="32">
        <v>132466</v>
      </c>
      <c r="D4" s="32">
        <v>166079.06079829799</v>
      </c>
      <c r="E4" s="32">
        <v>125123.53424953599</v>
      </c>
      <c r="F4" s="32">
        <v>40955.526548762202</v>
      </c>
      <c r="G4" s="32">
        <v>125123.53424953599</v>
      </c>
      <c r="H4" s="32">
        <v>0.24660259006704299</v>
      </c>
    </row>
    <row r="5" spans="1:8" ht="14.25" x14ac:dyDescent="0.2">
      <c r="A5" s="32">
        <v>4</v>
      </c>
      <c r="B5" s="33">
        <v>15</v>
      </c>
      <c r="C5" s="32">
        <v>3786</v>
      </c>
      <c r="D5" s="32">
        <v>53909.587236752101</v>
      </c>
      <c r="E5" s="32">
        <v>41894.159761538504</v>
      </c>
      <c r="F5" s="32">
        <v>12015.427475213701</v>
      </c>
      <c r="G5" s="32">
        <v>41894.159761538504</v>
      </c>
      <c r="H5" s="32">
        <v>0.22288108833863099</v>
      </c>
    </row>
    <row r="6" spans="1:8" ht="14.25" x14ac:dyDescent="0.2">
      <c r="A6" s="32">
        <v>5</v>
      </c>
      <c r="B6" s="33">
        <v>16</v>
      </c>
      <c r="C6" s="32">
        <v>5190</v>
      </c>
      <c r="D6" s="32">
        <v>258850.180254701</v>
      </c>
      <c r="E6" s="32">
        <v>213911.08688034199</v>
      </c>
      <c r="F6" s="32">
        <v>44939.093374358999</v>
      </c>
      <c r="G6" s="32">
        <v>213911.08688034199</v>
      </c>
      <c r="H6" s="32">
        <v>0.17361043878795199</v>
      </c>
    </row>
    <row r="7" spans="1:8" ht="14.25" x14ac:dyDescent="0.2">
      <c r="A7" s="32">
        <v>6</v>
      </c>
      <c r="B7" s="33">
        <v>17</v>
      </c>
      <c r="C7" s="32">
        <v>20177.2</v>
      </c>
      <c r="D7" s="32">
        <v>300366.140700855</v>
      </c>
      <c r="E7" s="32">
        <v>217595.01635299099</v>
      </c>
      <c r="F7" s="32">
        <v>82771.124347863195</v>
      </c>
      <c r="G7" s="32">
        <v>217595.01635299099</v>
      </c>
      <c r="H7" s="32">
        <v>0.27556742632418701</v>
      </c>
    </row>
    <row r="8" spans="1:8" ht="14.25" x14ac:dyDescent="0.2">
      <c r="A8" s="32">
        <v>7</v>
      </c>
      <c r="B8" s="33">
        <v>18</v>
      </c>
      <c r="C8" s="32">
        <v>81807</v>
      </c>
      <c r="D8" s="32">
        <v>165727.49268717901</v>
      </c>
      <c r="E8" s="32">
        <v>130028.81931367501</v>
      </c>
      <c r="F8" s="32">
        <v>35698.673373504302</v>
      </c>
      <c r="G8" s="32">
        <v>130028.81931367501</v>
      </c>
      <c r="H8" s="32">
        <v>0.21540586172318199</v>
      </c>
    </row>
    <row r="9" spans="1:8" ht="14.25" x14ac:dyDescent="0.2">
      <c r="A9" s="32">
        <v>8</v>
      </c>
      <c r="B9" s="33">
        <v>19</v>
      </c>
      <c r="C9" s="32">
        <v>23278</v>
      </c>
      <c r="D9" s="32">
        <v>107609.124478632</v>
      </c>
      <c r="E9" s="32">
        <v>91314.2168264957</v>
      </c>
      <c r="F9" s="32">
        <v>16294.907652136801</v>
      </c>
      <c r="G9" s="32">
        <v>91314.2168264957</v>
      </c>
      <c r="H9" s="32">
        <v>0.15142682120206599</v>
      </c>
    </row>
    <row r="10" spans="1:8" ht="14.25" x14ac:dyDescent="0.2">
      <c r="A10" s="32">
        <v>9</v>
      </c>
      <c r="B10" s="33">
        <v>21</v>
      </c>
      <c r="C10" s="32">
        <v>276072.2</v>
      </c>
      <c r="D10" s="32">
        <v>1046811.86411282</v>
      </c>
      <c r="E10" s="32">
        <v>1009918.49736581</v>
      </c>
      <c r="F10" s="32">
        <v>36893.366747008498</v>
      </c>
      <c r="G10" s="32">
        <v>1009918.49736581</v>
      </c>
      <c r="H10" s="35">
        <v>3.5243550452378501E-2</v>
      </c>
    </row>
    <row r="11" spans="1:8" ht="14.25" x14ac:dyDescent="0.2">
      <c r="A11" s="32">
        <v>10</v>
      </c>
      <c r="B11" s="33">
        <v>22</v>
      </c>
      <c r="C11" s="32">
        <v>23504.523000000001</v>
      </c>
      <c r="D11" s="32">
        <v>379008.96371794899</v>
      </c>
      <c r="E11" s="32">
        <v>347221.54756239301</v>
      </c>
      <c r="F11" s="32">
        <v>31787.416155555598</v>
      </c>
      <c r="G11" s="32">
        <v>347221.54756239301</v>
      </c>
      <c r="H11" s="32">
        <v>8.3869826833993202E-2</v>
      </c>
    </row>
    <row r="12" spans="1:8" ht="14.25" x14ac:dyDescent="0.2">
      <c r="A12" s="32">
        <v>11</v>
      </c>
      <c r="B12" s="33">
        <v>23</v>
      </c>
      <c r="C12" s="32">
        <v>236833.549</v>
      </c>
      <c r="D12" s="32">
        <v>1978580.23921795</v>
      </c>
      <c r="E12" s="32">
        <v>1685178.5899940201</v>
      </c>
      <c r="F12" s="32">
        <v>293401.64922393201</v>
      </c>
      <c r="G12" s="32">
        <v>1685178.5899940201</v>
      </c>
      <c r="H12" s="32">
        <v>0.148288981871112</v>
      </c>
    </row>
    <row r="13" spans="1:8" ht="14.25" x14ac:dyDescent="0.2">
      <c r="A13" s="32">
        <v>12</v>
      </c>
      <c r="B13" s="33">
        <v>24</v>
      </c>
      <c r="C13" s="32">
        <v>32647</v>
      </c>
      <c r="D13" s="32">
        <v>601269.95728290605</v>
      </c>
      <c r="E13" s="32">
        <v>561119.18284444395</v>
      </c>
      <c r="F13" s="32">
        <v>40150.7744384615</v>
      </c>
      <c r="G13" s="32">
        <v>561119.18284444395</v>
      </c>
      <c r="H13" s="32">
        <v>6.6776618309519198E-2</v>
      </c>
    </row>
    <row r="14" spans="1:8" ht="14.25" x14ac:dyDescent="0.2">
      <c r="A14" s="32">
        <v>13</v>
      </c>
      <c r="B14" s="33">
        <v>25</v>
      </c>
      <c r="C14" s="32">
        <v>98784</v>
      </c>
      <c r="D14" s="32">
        <v>1122638.5407</v>
      </c>
      <c r="E14" s="32">
        <v>1025835.64</v>
      </c>
      <c r="F14" s="32">
        <v>96802.900699999998</v>
      </c>
      <c r="G14" s="32">
        <v>1025835.64</v>
      </c>
      <c r="H14" s="32">
        <v>8.6228021923815595E-2</v>
      </c>
    </row>
    <row r="15" spans="1:8" ht="14.25" x14ac:dyDescent="0.2">
      <c r="A15" s="32">
        <v>14</v>
      </c>
      <c r="B15" s="33">
        <v>26</v>
      </c>
      <c r="C15" s="32">
        <v>80538</v>
      </c>
      <c r="D15" s="32">
        <v>416484.77429831302</v>
      </c>
      <c r="E15" s="32">
        <v>374996.01022373501</v>
      </c>
      <c r="F15" s="32">
        <v>41488.764074578299</v>
      </c>
      <c r="G15" s="32">
        <v>374996.01022373501</v>
      </c>
      <c r="H15" s="32">
        <v>9.9616520542624695E-2</v>
      </c>
    </row>
    <row r="16" spans="1:8" ht="14.25" x14ac:dyDescent="0.2">
      <c r="A16" s="32">
        <v>15</v>
      </c>
      <c r="B16" s="33">
        <v>27</v>
      </c>
      <c r="C16" s="32">
        <v>207023.144</v>
      </c>
      <c r="D16" s="32">
        <v>1461886.7222</v>
      </c>
      <c r="E16" s="32">
        <v>1286661.5917</v>
      </c>
      <c r="F16" s="32">
        <v>175225.1305</v>
      </c>
      <c r="G16" s="32">
        <v>1286661.5917</v>
      </c>
      <c r="H16" s="32">
        <v>0.11986231753736901</v>
      </c>
    </row>
    <row r="17" spans="1:8" ht="14.25" x14ac:dyDescent="0.2">
      <c r="A17" s="32">
        <v>16</v>
      </c>
      <c r="B17" s="33">
        <v>29</v>
      </c>
      <c r="C17" s="32">
        <v>249292</v>
      </c>
      <c r="D17" s="32">
        <v>3247182.1278991499</v>
      </c>
      <c r="E17" s="32">
        <v>2841926.3133401698</v>
      </c>
      <c r="F17" s="32">
        <v>405255.814558974</v>
      </c>
      <c r="G17" s="32">
        <v>2841926.3133401698</v>
      </c>
      <c r="H17" s="32">
        <v>0.12480230507463599</v>
      </c>
    </row>
    <row r="18" spans="1:8" ht="14.25" x14ac:dyDescent="0.2">
      <c r="A18" s="32">
        <v>17</v>
      </c>
      <c r="B18" s="33">
        <v>31</v>
      </c>
      <c r="C18" s="32">
        <v>32078.01</v>
      </c>
      <c r="D18" s="32">
        <v>292959.24038350402</v>
      </c>
      <c r="E18" s="32">
        <v>248193.60174372001</v>
      </c>
      <c r="F18" s="32">
        <v>44765.638639783399</v>
      </c>
      <c r="G18" s="32">
        <v>248193.60174372001</v>
      </c>
      <c r="H18" s="32">
        <v>0.15280500652985801</v>
      </c>
    </row>
    <row r="19" spans="1:8" ht="14.25" x14ac:dyDescent="0.2">
      <c r="A19" s="32">
        <v>18</v>
      </c>
      <c r="B19" s="33">
        <v>32</v>
      </c>
      <c r="C19" s="32">
        <v>19458.063999999998</v>
      </c>
      <c r="D19" s="32">
        <v>340644.28325396701</v>
      </c>
      <c r="E19" s="32">
        <v>308649.91266820702</v>
      </c>
      <c r="F19" s="32">
        <v>31994.370585759701</v>
      </c>
      <c r="G19" s="32">
        <v>308649.91266820702</v>
      </c>
      <c r="H19" s="32">
        <v>9.3923110290115394E-2</v>
      </c>
    </row>
    <row r="20" spans="1:8" ht="14.25" x14ac:dyDescent="0.2">
      <c r="A20" s="32">
        <v>19</v>
      </c>
      <c r="B20" s="33">
        <v>33</v>
      </c>
      <c r="C20" s="32">
        <v>36227.300999999999</v>
      </c>
      <c r="D20" s="32">
        <v>563266.55949272402</v>
      </c>
      <c r="E20" s="32">
        <v>441903.74245143402</v>
      </c>
      <c r="F20" s="32">
        <v>121362.81704129001</v>
      </c>
      <c r="G20" s="32">
        <v>441903.74245143402</v>
      </c>
      <c r="H20" s="32">
        <v>0.21546249283925001</v>
      </c>
    </row>
    <row r="21" spans="1:8" ht="14.25" x14ac:dyDescent="0.2">
      <c r="A21" s="32">
        <v>20</v>
      </c>
      <c r="B21" s="33">
        <v>34</v>
      </c>
      <c r="C21" s="32">
        <v>45649.021999999997</v>
      </c>
      <c r="D21" s="32">
        <v>248455.00351645099</v>
      </c>
      <c r="E21" s="32">
        <v>183370.96886392299</v>
      </c>
      <c r="F21" s="32">
        <v>65084.034652528302</v>
      </c>
      <c r="G21" s="32">
        <v>183370.96886392299</v>
      </c>
      <c r="H21" s="32">
        <v>0.26195501693013301</v>
      </c>
    </row>
    <row r="22" spans="1:8" ht="14.25" x14ac:dyDescent="0.2">
      <c r="A22" s="32">
        <v>21</v>
      </c>
      <c r="B22" s="33">
        <v>35</v>
      </c>
      <c r="C22" s="32">
        <v>39605.133000000002</v>
      </c>
      <c r="D22" s="32">
        <v>1158440.5701514201</v>
      </c>
      <c r="E22" s="32">
        <v>1085118.0759318401</v>
      </c>
      <c r="F22" s="32">
        <v>73322.494219582499</v>
      </c>
      <c r="G22" s="32">
        <v>1085118.0759318401</v>
      </c>
      <c r="H22" s="32">
        <v>6.3294135330566506E-2</v>
      </c>
    </row>
    <row r="23" spans="1:8" ht="14.25" x14ac:dyDescent="0.2">
      <c r="A23" s="32">
        <v>22</v>
      </c>
      <c r="B23" s="33">
        <v>36</v>
      </c>
      <c r="C23" s="32">
        <v>195833.81</v>
      </c>
      <c r="D23" s="32">
        <v>734583.76865840703</v>
      </c>
      <c r="E23" s="32">
        <v>619606.41964818595</v>
      </c>
      <c r="F23" s="32">
        <v>114977.34901022101</v>
      </c>
      <c r="G23" s="32">
        <v>619606.41964818595</v>
      </c>
      <c r="H23" s="32">
        <v>0.15652040504544201</v>
      </c>
    </row>
    <row r="24" spans="1:8" ht="14.25" x14ac:dyDescent="0.2">
      <c r="A24" s="32">
        <v>23</v>
      </c>
      <c r="B24" s="33">
        <v>37</v>
      </c>
      <c r="C24" s="32">
        <v>142763.701</v>
      </c>
      <c r="D24" s="32">
        <v>1069787.6795451301</v>
      </c>
      <c r="E24" s="32">
        <v>936655.54594350106</v>
      </c>
      <c r="F24" s="32">
        <v>133132.133601632</v>
      </c>
      <c r="G24" s="32">
        <v>936655.54594350106</v>
      </c>
      <c r="H24" s="32">
        <v>0.124447248876748</v>
      </c>
    </row>
    <row r="25" spans="1:8" ht="14.25" x14ac:dyDescent="0.2">
      <c r="A25" s="32">
        <v>24</v>
      </c>
      <c r="B25" s="33">
        <v>38</v>
      </c>
      <c r="C25" s="32">
        <v>165250.408</v>
      </c>
      <c r="D25" s="32">
        <v>855716.76310354006</v>
      </c>
      <c r="E25" s="32">
        <v>820091.006269912</v>
      </c>
      <c r="F25" s="32">
        <v>35625.7568336283</v>
      </c>
      <c r="G25" s="32">
        <v>820091.006269912</v>
      </c>
      <c r="H25" s="32">
        <v>4.1632650392893697E-2</v>
      </c>
    </row>
    <row r="26" spans="1:8" ht="14.25" x14ac:dyDescent="0.2">
      <c r="A26" s="32">
        <v>25</v>
      </c>
      <c r="B26" s="33">
        <v>39</v>
      </c>
      <c r="C26" s="32">
        <v>77426.634999999995</v>
      </c>
      <c r="D26" s="32">
        <v>116232.838733061</v>
      </c>
      <c r="E26" s="32">
        <v>88531.862972180694</v>
      </c>
      <c r="F26" s="32">
        <v>27700.975760880399</v>
      </c>
      <c r="G26" s="32">
        <v>88531.862972180694</v>
      </c>
      <c r="H26" s="32">
        <v>0.23832314570323901</v>
      </c>
    </row>
    <row r="27" spans="1:8" ht="14.25" x14ac:dyDescent="0.2">
      <c r="A27" s="32">
        <v>26</v>
      </c>
      <c r="B27" s="33">
        <v>42</v>
      </c>
      <c r="C27" s="32">
        <v>8707.6869999999999</v>
      </c>
      <c r="D27" s="32">
        <v>169637.7291</v>
      </c>
      <c r="E27" s="32">
        <v>145551.97700000001</v>
      </c>
      <c r="F27" s="32">
        <v>24085.752100000002</v>
      </c>
      <c r="G27" s="32">
        <v>145551.97700000001</v>
      </c>
      <c r="H27" s="32">
        <v>0.14198346221554101</v>
      </c>
    </row>
    <row r="28" spans="1:8" ht="14.25" x14ac:dyDescent="0.2">
      <c r="A28" s="32">
        <v>27</v>
      </c>
      <c r="B28" s="33">
        <v>75</v>
      </c>
      <c r="C28" s="32">
        <v>743</v>
      </c>
      <c r="D28" s="32">
        <v>176045.29914529901</v>
      </c>
      <c r="E28" s="32">
        <v>164226.63675213701</v>
      </c>
      <c r="F28" s="32">
        <v>11818.6623931624</v>
      </c>
      <c r="G28" s="32">
        <v>164226.63675213701</v>
      </c>
      <c r="H28" s="32">
        <v>6.7134211765619803E-2</v>
      </c>
    </row>
    <row r="29" spans="1:8" ht="14.25" x14ac:dyDescent="0.2">
      <c r="A29" s="32">
        <v>28</v>
      </c>
      <c r="B29" s="33">
        <v>76</v>
      </c>
      <c r="C29" s="32">
        <v>2098</v>
      </c>
      <c r="D29" s="32">
        <v>400465.611149573</v>
      </c>
      <c r="E29" s="32">
        <v>376615.91037863202</v>
      </c>
      <c r="F29" s="32">
        <v>23849.700770940199</v>
      </c>
      <c r="G29" s="32">
        <v>376615.91037863202</v>
      </c>
      <c r="H29" s="32">
        <v>5.9554928330743398E-2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13352.918841237401</v>
      </c>
      <c r="E30" s="32">
        <v>12220.796868618099</v>
      </c>
      <c r="F30" s="32">
        <v>1132.1219726193201</v>
      </c>
      <c r="G30" s="32">
        <v>12220.796868618099</v>
      </c>
      <c r="H30" s="32">
        <v>8.4784606727558207E-2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155</v>
      </c>
      <c r="D32" s="37">
        <v>431735.82</v>
      </c>
      <c r="E32" s="37">
        <v>401030.58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83</v>
      </c>
      <c r="D33" s="37">
        <v>231896.63</v>
      </c>
      <c r="E33" s="37">
        <v>255834.31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44</v>
      </c>
      <c r="D34" s="37">
        <v>163927.35</v>
      </c>
      <c r="E34" s="37">
        <v>174753.43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82</v>
      </c>
      <c r="D35" s="37">
        <v>172890.73</v>
      </c>
      <c r="E35" s="37">
        <v>193757.46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52</v>
      </c>
      <c r="D36" s="37">
        <v>3.5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120</v>
      </c>
      <c r="D37" s="37">
        <v>166363.29</v>
      </c>
      <c r="E37" s="37">
        <v>181456.8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74</v>
      </c>
      <c r="D38" s="37">
        <v>90900.1</v>
      </c>
      <c r="E38" s="37">
        <v>79059.02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2015-10-12T00:59:05Z</dcterms:modified>
</cp:coreProperties>
</file>