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<sst xmlns="http://schemas.openxmlformats.org/spreadsheetml/2006/main" count="117" uniqueCount="75">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</sst>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13042493.511000002</v>
      </c>
      <c r="F3" s="25">
        <f>RA!I7</f>
        <v>1485403.9816999999</v>
      </c>
      <c r="G3" s="16">
        <f>SUM(G4:G40)</f>
        <v>11557089.529299999</v>
      </c>
      <c r="H3" s="27">
        <f>RA!J7</f>
        <v>11.388957030702899</v>
      </c>
      <c r="I3" s="20">
        <f>SUM(I4:I40)</f>
        <v>13042498.222529003</v>
      </c>
      <c r="J3" s="21">
        <f>SUM(J4:J40)</f>
        <v>11557089.593489001</v>
      </c>
      <c r="K3" s="22">
        <f>E3-I3</f>
        <v>-4.7115290015935898</v>
      </c>
      <c r="L3" s="22">
        <f>G3-J3</f>
        <v>-6.418900191783905E-2</v>
      </c>
    </row>
    <row r="4" spans="1:13" x14ac:dyDescent="0.15">
      <c r="A4" s="43">
        <f>RA!A8</f>
        <v>42289</v>
      </c>
      <c r="B4" s="12">
        <v>12</v>
      </c>
      <c r="C4" s="40" t="s">
        <v>6</v>
      </c>
      <c r="D4" s="40"/>
      <c r="E4" s="15">
        <f>VLOOKUP(C4,RA!B8:D36,3,0)</f>
        <v>504177.35710000002</v>
      </c>
      <c r="F4" s="25">
        <f>VLOOKUP(C4,RA!B8:I39,8,0)</f>
        <v>129743.0194</v>
      </c>
      <c r="G4" s="16">
        <f t="shared" ref="G4:G40" si="0">E4-F4</f>
        <v>374434.33770000003</v>
      </c>
      <c r="H4" s="27">
        <f>RA!J8</f>
        <v>25.7336069486092</v>
      </c>
      <c r="I4" s="20">
        <f>VLOOKUP(B4,RMS!B:D,3,FALSE)</f>
        <v>504178.04946752102</v>
      </c>
      <c r="J4" s="21">
        <f>VLOOKUP(B4,RMS!B:E,4,FALSE)</f>
        <v>374434.34907008498</v>
      </c>
      <c r="K4" s="22">
        <f t="shared" ref="K4:K40" si="1">E4-I4</f>
        <v>-0.69236752099823207</v>
      </c>
      <c r="L4" s="22">
        <f t="shared" ref="L4:L40" si="2">G4-J4</f>
        <v>-1.1370084946975112E-2</v>
      </c>
    </row>
    <row r="5" spans="1:13" x14ac:dyDescent="0.15">
      <c r="A5" s="43"/>
      <c r="B5" s="12">
        <v>13</v>
      </c>
      <c r="C5" s="40" t="s">
        <v>7</v>
      </c>
      <c r="D5" s="40"/>
      <c r="E5" s="15">
        <f>VLOOKUP(C5,RA!B8:D37,3,0)</f>
        <v>56495.195299999999</v>
      </c>
      <c r="F5" s="25">
        <f>VLOOKUP(C5,RA!B9:I40,8,0)</f>
        <v>12586.3694</v>
      </c>
      <c r="G5" s="16">
        <f t="shared" si="0"/>
        <v>43908.825899999996</v>
      </c>
      <c r="H5" s="27">
        <f>RA!J9</f>
        <v>22.278654553124401</v>
      </c>
      <c r="I5" s="20">
        <f>VLOOKUP(B5,RMS!B:D,3,FALSE)</f>
        <v>56495.227319204299</v>
      </c>
      <c r="J5" s="21">
        <f>VLOOKUP(B5,RMS!B:E,4,FALSE)</f>
        <v>43908.825267990302</v>
      </c>
      <c r="K5" s="22">
        <f t="shared" si="1"/>
        <v>-3.2019204300013371E-2</v>
      </c>
      <c r="L5" s="22">
        <f t="shared" si="2"/>
        <v>6.3200969452736899E-4</v>
      </c>
      <c r="M5" s="34"/>
    </row>
    <row r="6" spans="1:13" x14ac:dyDescent="0.15">
      <c r="A6" s="43"/>
      <c r="B6" s="12">
        <v>14</v>
      </c>
      <c r="C6" s="40" t="s">
        <v>8</v>
      </c>
      <c r="D6" s="40"/>
      <c r="E6" s="15">
        <f>VLOOKUP(C6,RA!B10:D38,3,0)</f>
        <v>85954.399300000005</v>
      </c>
      <c r="F6" s="25">
        <f>VLOOKUP(C6,RA!B10:I41,8,0)</f>
        <v>23762.766</v>
      </c>
      <c r="G6" s="16">
        <f t="shared" si="0"/>
        <v>62191.633300000001</v>
      </c>
      <c r="H6" s="27">
        <f>RA!J10</f>
        <v>27.645782174642001</v>
      </c>
      <c r="I6" s="20">
        <f>VLOOKUP(B6,RMS!B:D,3,FALSE)</f>
        <v>85956.198026215905</v>
      </c>
      <c r="J6" s="21">
        <f>VLOOKUP(B6,RMS!B:E,4,FALSE)</f>
        <v>62191.633512894703</v>
      </c>
      <c r="K6" s="22">
        <f>E6-I6</f>
        <v>-1.7987262159003876</v>
      </c>
      <c r="L6" s="22">
        <f t="shared" si="2"/>
        <v>-2.128947016899474E-4</v>
      </c>
      <c r="M6" s="34"/>
    </row>
    <row r="7" spans="1:13" x14ac:dyDescent="0.15">
      <c r="A7" s="43"/>
      <c r="B7" s="12">
        <v>15</v>
      </c>
      <c r="C7" s="40" t="s">
        <v>9</v>
      </c>
      <c r="D7" s="40"/>
      <c r="E7" s="15">
        <f>VLOOKUP(C7,RA!B10:D39,3,0)</f>
        <v>38774.7785</v>
      </c>
      <c r="F7" s="25">
        <f>VLOOKUP(C7,RA!B11:I42,8,0)</f>
        <v>8744.4748999999993</v>
      </c>
      <c r="G7" s="16">
        <f t="shared" si="0"/>
        <v>30030.303599999999</v>
      </c>
      <c r="H7" s="27">
        <f>RA!J11</f>
        <v>22.551966093113901</v>
      </c>
      <c r="I7" s="20">
        <f>VLOOKUP(B7,RMS!B:D,3,FALSE)</f>
        <v>38774.809519658098</v>
      </c>
      <c r="J7" s="21">
        <f>VLOOKUP(B7,RMS!B:E,4,FALSE)</f>
        <v>30030.303032478601</v>
      </c>
      <c r="K7" s="22">
        <f t="shared" si="1"/>
        <v>-3.1019658097648062E-2</v>
      </c>
      <c r="L7" s="22">
        <f t="shared" si="2"/>
        <v>5.67521397897508E-4</v>
      </c>
      <c r="M7" s="34"/>
    </row>
    <row r="8" spans="1:13" x14ac:dyDescent="0.15">
      <c r="A8" s="43"/>
      <c r="B8" s="12">
        <v>16</v>
      </c>
      <c r="C8" s="40" t="s">
        <v>10</v>
      </c>
      <c r="D8" s="40"/>
      <c r="E8" s="15">
        <f>VLOOKUP(C8,RA!B12:D39,3,0)</f>
        <v>195869.92019999999</v>
      </c>
      <c r="F8" s="25">
        <f>VLOOKUP(C8,RA!B12:I43,8,0)</f>
        <v>33585.4571</v>
      </c>
      <c r="G8" s="16">
        <f t="shared" si="0"/>
        <v>162284.46309999999</v>
      </c>
      <c r="H8" s="27">
        <f>RA!J12</f>
        <v>17.146817166059201</v>
      </c>
      <c r="I8" s="20">
        <f>VLOOKUP(B8,RMS!B:D,3,FALSE)</f>
        <v>195869.92277521401</v>
      </c>
      <c r="J8" s="21">
        <f>VLOOKUP(B8,RMS!B:E,4,FALSE)</f>
        <v>162284.46467179499</v>
      </c>
      <c r="K8" s="22">
        <f t="shared" si="1"/>
        <v>-2.5752140209078789E-3</v>
      </c>
      <c r="L8" s="22">
        <f t="shared" si="2"/>
        <v>-1.5717950009275228E-3</v>
      </c>
      <c r="M8" s="34"/>
    </row>
    <row r="9" spans="1:13" x14ac:dyDescent="0.15">
      <c r="A9" s="43"/>
      <c r="B9" s="12">
        <v>17</v>
      </c>
      <c r="C9" s="40" t="s">
        <v>11</v>
      </c>
      <c r="D9" s="40"/>
      <c r="E9" s="15">
        <f>VLOOKUP(C9,RA!B12:D40,3,0)</f>
        <v>204804.95379999999</v>
      </c>
      <c r="F9" s="25">
        <f>VLOOKUP(C9,RA!B13:I44,8,0)</f>
        <v>57420.425499999998</v>
      </c>
      <c r="G9" s="16">
        <f t="shared" si="0"/>
        <v>147384.52830000001</v>
      </c>
      <c r="H9" s="27">
        <f>RA!J13</f>
        <v>28.036638975087101</v>
      </c>
      <c r="I9" s="20">
        <f>VLOOKUP(B9,RMS!B:D,3,FALSE)</f>
        <v>204805.14817692299</v>
      </c>
      <c r="J9" s="21">
        <f>VLOOKUP(B9,RMS!B:E,4,FALSE)</f>
        <v>147384.527268376</v>
      </c>
      <c r="K9" s="22">
        <f t="shared" si="1"/>
        <v>-0.19437692299834453</v>
      </c>
      <c r="L9" s="22">
        <f t="shared" si="2"/>
        <v>1.031624007737264E-3</v>
      </c>
      <c r="M9" s="34"/>
    </row>
    <row r="10" spans="1:13" x14ac:dyDescent="0.15">
      <c r="A10" s="43"/>
      <c r="B10" s="12">
        <v>18</v>
      </c>
      <c r="C10" s="40" t="s">
        <v>12</v>
      </c>
      <c r="D10" s="40"/>
      <c r="E10" s="15">
        <f>VLOOKUP(C10,RA!B14:D41,3,0)</f>
        <v>109641.27439999999</v>
      </c>
      <c r="F10" s="25">
        <f>VLOOKUP(C10,RA!B14:I45,8,0)</f>
        <v>10086.1173</v>
      </c>
      <c r="G10" s="16">
        <f t="shared" si="0"/>
        <v>99555.157099999997</v>
      </c>
      <c r="H10" s="27">
        <f>RA!J14</f>
        <v>9.1991974328966801</v>
      </c>
      <c r="I10" s="20">
        <f>VLOOKUP(B10,RMS!B:D,3,FALSE)</f>
        <v>109641.274005128</v>
      </c>
      <c r="J10" s="21">
        <f>VLOOKUP(B10,RMS!B:E,4,FALSE)</f>
        <v>99555.158605128207</v>
      </c>
      <c r="K10" s="22">
        <f t="shared" si="1"/>
        <v>3.9487199683208019E-4</v>
      </c>
      <c r="L10" s="22">
        <f t="shared" si="2"/>
        <v>-1.5051282098283991E-3</v>
      </c>
      <c r="M10" s="34"/>
    </row>
    <row r="11" spans="1:13" x14ac:dyDescent="0.15">
      <c r="A11" s="43"/>
      <c r="B11" s="12">
        <v>19</v>
      </c>
      <c r="C11" s="40" t="s">
        <v>13</v>
      </c>
      <c r="D11" s="40"/>
      <c r="E11" s="15">
        <f>VLOOKUP(C11,RA!B14:D42,3,0)</f>
        <v>71103.543900000004</v>
      </c>
      <c r="F11" s="25">
        <f>VLOOKUP(C11,RA!B15:I46,8,0)</f>
        <v>14512.7232</v>
      </c>
      <c r="G11" s="16">
        <f t="shared" si="0"/>
        <v>56590.820700000004</v>
      </c>
      <c r="H11" s="27">
        <f>RA!J15</f>
        <v>20.4106889811437</v>
      </c>
      <c r="I11" s="20">
        <f>VLOOKUP(B11,RMS!B:D,3,FALSE)</f>
        <v>71103.591104273495</v>
      </c>
      <c r="J11" s="21">
        <f>VLOOKUP(B11,RMS!B:E,4,FALSE)</f>
        <v>56590.820585470101</v>
      </c>
      <c r="K11" s="22">
        <f t="shared" si="1"/>
        <v>-4.7204273490933701E-2</v>
      </c>
      <c r="L11" s="22">
        <f t="shared" si="2"/>
        <v>1.1452990293037146E-4</v>
      </c>
      <c r="M11" s="34"/>
    </row>
    <row r="12" spans="1:13" x14ac:dyDescent="0.15">
      <c r="A12" s="43"/>
      <c r="B12" s="12">
        <v>21</v>
      </c>
      <c r="C12" s="40" t="s">
        <v>14</v>
      </c>
      <c r="D12" s="40"/>
      <c r="E12" s="15">
        <f>VLOOKUP(C12,RA!B16:D43,3,0)</f>
        <v>640039.70149999997</v>
      </c>
      <c r="F12" s="25">
        <f>VLOOKUP(C12,RA!B16:I47,8,0)</f>
        <v>20681.112700000001</v>
      </c>
      <c r="G12" s="16">
        <f t="shared" si="0"/>
        <v>619358.58879999991</v>
      </c>
      <c r="H12" s="27">
        <f>RA!J16</f>
        <v>3.2312234149743602</v>
      </c>
      <c r="I12" s="20">
        <f>VLOOKUP(B12,RMS!B:D,3,FALSE)</f>
        <v>640039.42892136797</v>
      </c>
      <c r="J12" s="21">
        <f>VLOOKUP(B12,RMS!B:E,4,FALSE)</f>
        <v>619358.58851709403</v>
      </c>
      <c r="K12" s="22">
        <f t="shared" si="1"/>
        <v>0.27257863199338317</v>
      </c>
      <c r="L12" s="22">
        <f t="shared" si="2"/>
        <v>2.8290587943047285E-4</v>
      </c>
      <c r="M12" s="34"/>
    </row>
    <row r="13" spans="1:13" x14ac:dyDescent="0.15">
      <c r="A13" s="43"/>
      <c r="B13" s="12">
        <v>22</v>
      </c>
      <c r="C13" s="40" t="s">
        <v>15</v>
      </c>
      <c r="D13" s="40"/>
      <c r="E13" s="15">
        <f>VLOOKUP(C13,RA!B16:D44,3,0)</f>
        <v>333302.31540000002</v>
      </c>
      <c r="F13" s="25">
        <f>VLOOKUP(C13,RA!B17:I48,8,0)</f>
        <v>25663.228599999999</v>
      </c>
      <c r="G13" s="16">
        <f t="shared" si="0"/>
        <v>307639.08680000005</v>
      </c>
      <c r="H13" s="27">
        <f>RA!J17</f>
        <v>7.6996850649541004</v>
      </c>
      <c r="I13" s="20">
        <f>VLOOKUP(B13,RMS!B:D,3,FALSE)</f>
        <v>333302.29029658099</v>
      </c>
      <c r="J13" s="21">
        <f>VLOOKUP(B13,RMS!B:E,4,FALSE)</f>
        <v>307639.08615897398</v>
      </c>
      <c r="K13" s="22">
        <f t="shared" si="1"/>
        <v>2.5103419029619545E-2</v>
      </c>
      <c r="L13" s="22">
        <f t="shared" si="2"/>
        <v>6.4102606847882271E-4</v>
      </c>
      <c r="M13" s="34"/>
    </row>
    <row r="14" spans="1:13" x14ac:dyDescent="0.15">
      <c r="A14" s="43"/>
      <c r="B14" s="12">
        <v>23</v>
      </c>
      <c r="C14" s="40" t="s">
        <v>16</v>
      </c>
      <c r="D14" s="40"/>
      <c r="E14" s="15">
        <f>VLOOKUP(C14,RA!B18:D45,3,0)</f>
        <v>1122238.7316000001</v>
      </c>
      <c r="F14" s="25">
        <f>VLOOKUP(C14,RA!B18:I49,8,0)</f>
        <v>160857.0307</v>
      </c>
      <c r="G14" s="16">
        <f t="shared" si="0"/>
        <v>961381.70090000005</v>
      </c>
      <c r="H14" s="27">
        <f>RA!J18</f>
        <v>14.3335839488148</v>
      </c>
      <c r="I14" s="20">
        <f>VLOOKUP(B14,RMS!B:D,3,FALSE)</f>
        <v>1122238.8606666699</v>
      </c>
      <c r="J14" s="21">
        <f>VLOOKUP(B14,RMS!B:E,4,FALSE)</f>
        <v>961381.69465470104</v>
      </c>
      <c r="K14" s="22">
        <f t="shared" si="1"/>
        <v>-0.12906666984781623</v>
      </c>
      <c r="L14" s="22">
        <f t="shared" si="2"/>
        <v>6.2452990096062422E-3</v>
      </c>
      <c r="M14" s="34"/>
    </row>
    <row r="15" spans="1:13" x14ac:dyDescent="0.15">
      <c r="A15" s="43"/>
      <c r="B15" s="12">
        <v>24</v>
      </c>
      <c r="C15" s="40" t="s">
        <v>17</v>
      </c>
      <c r="D15" s="40"/>
      <c r="E15" s="15">
        <f>VLOOKUP(C15,RA!B18:D46,3,0)</f>
        <v>447136.1973</v>
      </c>
      <c r="F15" s="25">
        <f>VLOOKUP(C15,RA!B19:I50,8,0)</f>
        <v>34234.227299999999</v>
      </c>
      <c r="G15" s="16">
        <f t="shared" si="0"/>
        <v>412901.97</v>
      </c>
      <c r="H15" s="27">
        <f>RA!J19</f>
        <v>7.6563310031084404</v>
      </c>
      <c r="I15" s="20">
        <f>VLOOKUP(B15,RMS!B:D,3,FALSE)</f>
        <v>447136.21628717898</v>
      </c>
      <c r="J15" s="21">
        <f>VLOOKUP(B15,RMS!B:E,4,FALSE)</f>
        <v>412901.96969829098</v>
      </c>
      <c r="K15" s="22">
        <f t="shared" si="1"/>
        <v>-1.8987178977113217E-2</v>
      </c>
      <c r="L15" s="22">
        <f t="shared" si="2"/>
        <v>3.0170899117365479E-4</v>
      </c>
      <c r="M15" s="34"/>
    </row>
    <row r="16" spans="1:13" x14ac:dyDescent="0.15">
      <c r="A16" s="43"/>
      <c r="B16" s="12">
        <v>25</v>
      </c>
      <c r="C16" s="40" t="s">
        <v>18</v>
      </c>
      <c r="D16" s="40"/>
      <c r="E16" s="15">
        <f>VLOOKUP(C16,RA!B20:D47,3,0)</f>
        <v>864301.24549999996</v>
      </c>
      <c r="F16" s="25">
        <f>VLOOKUP(C16,RA!B20:I51,8,0)</f>
        <v>71951.606499999994</v>
      </c>
      <c r="G16" s="16">
        <f t="shared" si="0"/>
        <v>792349.63899999997</v>
      </c>
      <c r="H16" s="27">
        <f>RA!J20</f>
        <v>8.3248296672736899</v>
      </c>
      <c r="I16" s="20">
        <f>VLOOKUP(B16,RMS!B:D,3,FALSE)</f>
        <v>864301.26560000004</v>
      </c>
      <c r="J16" s="21">
        <f>VLOOKUP(B16,RMS!B:E,4,FALSE)</f>
        <v>792349.63899999997</v>
      </c>
      <c r="K16" s="22">
        <f t="shared" si="1"/>
        <v>-2.0100000081583858E-2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0" t="s">
        <v>19</v>
      </c>
      <c r="D17" s="40"/>
      <c r="E17" s="15">
        <f>VLOOKUP(C17,RA!B20:D48,3,0)</f>
        <v>295449.12469999999</v>
      </c>
      <c r="F17" s="25">
        <f>VLOOKUP(C17,RA!B21:I52,8,0)</f>
        <v>29506.2575</v>
      </c>
      <c r="G17" s="16">
        <f t="shared" si="0"/>
        <v>265942.86719999998</v>
      </c>
      <c r="H17" s="27">
        <f>RA!J21</f>
        <v>9.9869165393401502</v>
      </c>
      <c r="I17" s="20">
        <f>VLOOKUP(B17,RMS!B:D,3,FALSE)</f>
        <v>295448.66692743398</v>
      </c>
      <c r="J17" s="21">
        <f>VLOOKUP(B17,RMS!B:E,4,FALSE)</f>
        <v>265942.86709557503</v>
      </c>
      <c r="K17" s="22">
        <f t="shared" si="1"/>
        <v>0.45777256600558758</v>
      </c>
      <c r="L17" s="22">
        <f t="shared" si="2"/>
        <v>1.0442495113238692E-4</v>
      </c>
      <c r="M17" s="34"/>
    </row>
    <row r="18" spans="1:13" x14ac:dyDescent="0.15">
      <c r="A18" s="43"/>
      <c r="B18" s="12">
        <v>27</v>
      </c>
      <c r="C18" s="40" t="s">
        <v>20</v>
      </c>
      <c r="D18" s="40"/>
      <c r="E18" s="15">
        <f>VLOOKUP(C18,RA!B22:D49,3,0)</f>
        <v>941470.50419999997</v>
      </c>
      <c r="F18" s="25">
        <f>VLOOKUP(C18,RA!B22:I53,8,0)</f>
        <v>113032.2145</v>
      </c>
      <c r="G18" s="16">
        <f t="shared" si="0"/>
        <v>828438.28969999996</v>
      </c>
      <c r="H18" s="27">
        <f>RA!J22</f>
        <v>12.005922011975001</v>
      </c>
      <c r="I18" s="20">
        <f>VLOOKUP(B18,RMS!B:D,3,FALSE)</f>
        <v>941471.77403333294</v>
      </c>
      <c r="J18" s="21">
        <f>VLOOKUP(B18,RMS!B:E,4,FALSE)</f>
        <v>828438.28839999996</v>
      </c>
      <c r="K18" s="22">
        <f t="shared" si="1"/>
        <v>-1.269833332975395</v>
      </c>
      <c r="L18" s="22">
        <f t="shared" si="2"/>
        <v>1.3000000035390258E-3</v>
      </c>
      <c r="M18" s="34"/>
    </row>
    <row r="19" spans="1:13" x14ac:dyDescent="0.15">
      <c r="A19" s="43"/>
      <c r="B19" s="12">
        <v>29</v>
      </c>
      <c r="C19" s="40" t="s">
        <v>21</v>
      </c>
      <c r="D19" s="40"/>
      <c r="E19" s="15">
        <f>VLOOKUP(C19,RA!B22:D50,3,0)</f>
        <v>2268673.0063</v>
      </c>
      <c r="F19" s="25">
        <f>VLOOKUP(C19,RA!B23:I54,8,0)</f>
        <v>262296.88660000003</v>
      </c>
      <c r="G19" s="16">
        <f t="shared" si="0"/>
        <v>2006376.1196999999</v>
      </c>
      <c r="H19" s="27">
        <f>RA!J23</f>
        <v>11.561687641701299</v>
      </c>
      <c r="I19" s="20">
        <f>VLOOKUP(B19,RMS!B:D,3,FALSE)</f>
        <v>2268674.1375581198</v>
      </c>
      <c r="J19" s="21">
        <f>VLOOKUP(B19,RMS!B:E,4,FALSE)</f>
        <v>2006376.1494461501</v>
      </c>
      <c r="K19" s="22">
        <f t="shared" si="1"/>
        <v>-1.131258119828999</v>
      </c>
      <c r="L19" s="22">
        <f t="shared" si="2"/>
        <v>-2.9746150132268667E-2</v>
      </c>
      <c r="M19" s="34"/>
    </row>
    <row r="20" spans="1:13" x14ac:dyDescent="0.15">
      <c r="A20" s="43"/>
      <c r="B20" s="12">
        <v>31</v>
      </c>
      <c r="C20" s="40" t="s">
        <v>22</v>
      </c>
      <c r="D20" s="40"/>
      <c r="E20" s="15">
        <f>VLOOKUP(C20,RA!B24:D51,3,0)</f>
        <v>191736.9278</v>
      </c>
      <c r="F20" s="25">
        <f>VLOOKUP(C20,RA!B24:I55,8,0)</f>
        <v>31344.3894</v>
      </c>
      <c r="G20" s="16">
        <f t="shared" si="0"/>
        <v>160392.53840000002</v>
      </c>
      <c r="H20" s="27">
        <f>RA!J24</f>
        <v>16.347601768552</v>
      </c>
      <c r="I20" s="20">
        <f>VLOOKUP(B20,RMS!B:D,3,FALSE)</f>
        <v>191736.97102843199</v>
      </c>
      <c r="J20" s="21">
        <f>VLOOKUP(B20,RMS!B:E,4,FALSE)</f>
        <v>160392.53197101201</v>
      </c>
      <c r="K20" s="22">
        <f t="shared" si="1"/>
        <v>-4.3228431983152404E-2</v>
      </c>
      <c r="L20" s="22">
        <f t="shared" si="2"/>
        <v>6.4289880101568997E-3</v>
      </c>
      <c r="M20" s="34"/>
    </row>
    <row r="21" spans="1:13" x14ac:dyDescent="0.15">
      <c r="A21" s="43"/>
      <c r="B21" s="12">
        <v>32</v>
      </c>
      <c r="C21" s="40" t="s">
        <v>23</v>
      </c>
      <c r="D21" s="40"/>
      <c r="E21" s="15">
        <f>VLOOKUP(C21,RA!B24:D52,3,0)</f>
        <v>219953.07070000001</v>
      </c>
      <c r="F21" s="25">
        <f>VLOOKUP(C21,RA!B25:I56,8,0)</f>
        <v>19629.5697</v>
      </c>
      <c r="G21" s="16">
        <f t="shared" si="0"/>
        <v>200323.50100000002</v>
      </c>
      <c r="H21" s="27">
        <f>RA!J25</f>
        <v>8.9244353977550492</v>
      </c>
      <c r="I21" s="20">
        <f>VLOOKUP(B21,RMS!B:D,3,FALSE)</f>
        <v>219953.07568034899</v>
      </c>
      <c r="J21" s="21">
        <f>VLOOKUP(B21,RMS!B:E,4,FALSE)</f>
        <v>200323.53410446999</v>
      </c>
      <c r="K21" s="22">
        <f t="shared" si="1"/>
        <v>-4.9803489819169044E-3</v>
      </c>
      <c r="L21" s="22">
        <f t="shared" si="2"/>
        <v>-3.3104469970567152E-2</v>
      </c>
      <c r="M21" s="34"/>
    </row>
    <row r="22" spans="1:13" x14ac:dyDescent="0.15">
      <c r="A22" s="43"/>
      <c r="B22" s="12">
        <v>33</v>
      </c>
      <c r="C22" s="40" t="s">
        <v>24</v>
      </c>
      <c r="D22" s="40"/>
      <c r="E22" s="15">
        <f>VLOOKUP(C22,RA!B26:D53,3,0)</f>
        <v>437231.8064</v>
      </c>
      <c r="F22" s="25">
        <f>VLOOKUP(C22,RA!B26:I57,8,0)</f>
        <v>95374.869200000001</v>
      </c>
      <c r="G22" s="16">
        <f t="shared" si="0"/>
        <v>341856.93719999999</v>
      </c>
      <c r="H22" s="27">
        <f>RA!J26</f>
        <v>21.813341985634601</v>
      </c>
      <c r="I22" s="20">
        <f>VLOOKUP(B22,RMS!B:D,3,FALSE)</f>
        <v>437231.78092499101</v>
      </c>
      <c r="J22" s="21">
        <f>VLOOKUP(B22,RMS!B:E,4,FALSE)</f>
        <v>341856.92887137301</v>
      </c>
      <c r="K22" s="22">
        <f t="shared" si="1"/>
        <v>2.5475008995272219E-2</v>
      </c>
      <c r="L22" s="22">
        <f t="shared" si="2"/>
        <v>8.32862698007375E-3</v>
      </c>
      <c r="M22" s="34"/>
    </row>
    <row r="23" spans="1:13" x14ac:dyDescent="0.15">
      <c r="A23" s="43"/>
      <c r="B23" s="12">
        <v>34</v>
      </c>
      <c r="C23" s="40" t="s">
        <v>25</v>
      </c>
      <c r="D23" s="40"/>
      <c r="E23" s="15">
        <f>VLOOKUP(C23,RA!B26:D54,3,0)</f>
        <v>165093.9437</v>
      </c>
      <c r="F23" s="25">
        <f>VLOOKUP(C23,RA!B27:I58,8,0)</f>
        <v>42910.574699999997</v>
      </c>
      <c r="G23" s="16">
        <f t="shared" si="0"/>
        <v>122183.36900000001</v>
      </c>
      <c r="H23" s="27">
        <f>RA!J27</f>
        <v>25.991610436040499</v>
      </c>
      <c r="I23" s="20">
        <f>VLOOKUP(B23,RMS!B:D,3,FALSE)</f>
        <v>165093.857443749</v>
      </c>
      <c r="J23" s="21">
        <f>VLOOKUP(B23,RMS!B:E,4,FALSE)</f>
        <v>122183.372198093</v>
      </c>
      <c r="K23" s="22">
        <f t="shared" si="1"/>
        <v>8.6256251001032069E-2</v>
      </c>
      <c r="L23" s="22">
        <f t="shared" si="2"/>
        <v>-3.1980929925339296E-3</v>
      </c>
      <c r="M23" s="34"/>
    </row>
    <row r="24" spans="1:13" x14ac:dyDescent="0.15">
      <c r="A24" s="43"/>
      <c r="B24" s="12">
        <v>35</v>
      </c>
      <c r="C24" s="40" t="s">
        <v>26</v>
      </c>
      <c r="D24" s="40"/>
      <c r="E24" s="15">
        <f>VLOOKUP(C24,RA!B28:D55,3,0)</f>
        <v>811932.86239999998</v>
      </c>
      <c r="F24" s="25">
        <f>VLOOKUP(C24,RA!B28:I59,8,0)</f>
        <v>43042.755599999997</v>
      </c>
      <c r="G24" s="16">
        <f t="shared" si="0"/>
        <v>768890.10679999995</v>
      </c>
      <c r="H24" s="27">
        <f>RA!J28</f>
        <v>5.3012702888721002</v>
      </c>
      <c r="I24" s="20">
        <f>VLOOKUP(B24,RMS!B:D,3,FALSE)</f>
        <v>811932.86260353995</v>
      </c>
      <c r="J24" s="21">
        <f>VLOOKUP(B24,RMS!B:E,4,FALSE)</f>
        <v>768890.12296106201</v>
      </c>
      <c r="K24" s="22">
        <f t="shared" si="1"/>
        <v>-2.0353996660560369E-4</v>
      </c>
      <c r="L24" s="22">
        <f t="shared" si="2"/>
        <v>-1.6161062056198716E-2</v>
      </c>
      <c r="M24" s="34"/>
    </row>
    <row r="25" spans="1:13" x14ac:dyDescent="0.15">
      <c r="A25" s="43"/>
      <c r="B25" s="12">
        <v>36</v>
      </c>
      <c r="C25" s="40" t="s">
        <v>27</v>
      </c>
      <c r="D25" s="40"/>
      <c r="E25" s="15">
        <f>VLOOKUP(C25,RA!B28:D56,3,0)</f>
        <v>606817.27209999994</v>
      </c>
      <c r="F25" s="25">
        <f>VLOOKUP(C25,RA!B29:I60,8,0)</f>
        <v>89762.556400000001</v>
      </c>
      <c r="G25" s="16">
        <f t="shared" si="0"/>
        <v>517054.71569999994</v>
      </c>
      <c r="H25" s="27">
        <f>RA!J29</f>
        <v>14.7923535678806</v>
      </c>
      <c r="I25" s="20">
        <f>VLOOKUP(B25,RMS!B:D,3,FALSE)</f>
        <v>606817.50051150401</v>
      </c>
      <c r="J25" s="21">
        <f>VLOOKUP(B25,RMS!B:E,4,FALSE)</f>
        <v>517054.66281983501</v>
      </c>
      <c r="K25" s="22">
        <f t="shared" si="1"/>
        <v>-0.22841150406748056</v>
      </c>
      <c r="L25" s="22">
        <f t="shared" si="2"/>
        <v>5.2880164934322238E-2</v>
      </c>
      <c r="M25" s="34"/>
    </row>
    <row r="26" spans="1:13" x14ac:dyDescent="0.15">
      <c r="A26" s="43"/>
      <c r="B26" s="12">
        <v>37</v>
      </c>
      <c r="C26" s="40" t="s">
        <v>74</v>
      </c>
      <c r="D26" s="40"/>
      <c r="E26" s="15">
        <f>VLOOKUP(C26,RA!B30:D57,3,0)</f>
        <v>765938.1446</v>
      </c>
      <c r="F26" s="25">
        <f>VLOOKUP(C26,RA!B30:I61,8,0)</f>
        <v>101318.9997</v>
      </c>
      <c r="G26" s="16">
        <f t="shared" si="0"/>
        <v>664619.14489999996</v>
      </c>
      <c r="H26" s="27">
        <f>RA!J30</f>
        <v>13.2280916434724</v>
      </c>
      <c r="I26" s="20">
        <f>VLOOKUP(B26,RMS!B:D,3,FALSE)</f>
        <v>765938.19167168101</v>
      </c>
      <c r="J26" s="21">
        <f>VLOOKUP(B26,RMS!B:E,4,FALSE)</f>
        <v>664619.18646378699</v>
      </c>
      <c r="K26" s="22">
        <f t="shared" si="1"/>
        <v>-4.7071681008674204E-2</v>
      </c>
      <c r="L26" s="22">
        <f t="shared" si="2"/>
        <v>-4.1563787031918764E-2</v>
      </c>
      <c r="M26" s="34"/>
    </row>
    <row r="27" spans="1:13" x14ac:dyDescent="0.15">
      <c r="A27" s="43"/>
      <c r="B27" s="12">
        <v>38</v>
      </c>
      <c r="C27" s="40" t="s">
        <v>29</v>
      </c>
      <c r="D27" s="40"/>
      <c r="E27" s="15">
        <f>VLOOKUP(C27,RA!B30:D58,3,0)</f>
        <v>633152.90720000002</v>
      </c>
      <c r="F27" s="25">
        <f>VLOOKUP(C27,RA!B31:I62,8,0)</f>
        <v>32231.726900000001</v>
      </c>
      <c r="G27" s="16">
        <f t="shared" si="0"/>
        <v>600921.18030000001</v>
      </c>
      <c r="H27" s="27">
        <f>RA!J31</f>
        <v>5.0906702841401703</v>
      </c>
      <c r="I27" s="20">
        <f>VLOOKUP(B27,RMS!B:D,3,FALSE)</f>
        <v>633152.84122389404</v>
      </c>
      <c r="J27" s="21">
        <f>VLOOKUP(B27,RMS!B:E,4,FALSE)</f>
        <v>600921.203013274</v>
      </c>
      <c r="K27" s="22">
        <f t="shared" si="1"/>
        <v>6.5976105979643762E-2</v>
      </c>
      <c r="L27" s="22">
        <f t="shared" si="2"/>
        <v>-2.271327399648726E-2</v>
      </c>
      <c r="M27" s="34"/>
    </row>
    <row r="28" spans="1:13" x14ac:dyDescent="0.15">
      <c r="A28" s="43"/>
      <c r="B28" s="12">
        <v>39</v>
      </c>
      <c r="C28" s="40" t="s">
        <v>30</v>
      </c>
      <c r="D28" s="40"/>
      <c r="E28" s="15">
        <f>VLOOKUP(C28,RA!B32:D59,3,0)</f>
        <v>81481.847500000003</v>
      </c>
      <c r="F28" s="25">
        <f>VLOOKUP(C28,RA!B32:I63,8,0)</f>
        <v>20158.395400000001</v>
      </c>
      <c r="G28" s="16">
        <f t="shared" si="0"/>
        <v>61323.452100000002</v>
      </c>
      <c r="H28" s="27">
        <f>RA!J32</f>
        <v>24.739737767973399</v>
      </c>
      <c r="I28" s="20">
        <f>VLOOKUP(B28,RMS!B:D,3,FALSE)</f>
        <v>81481.804010952299</v>
      </c>
      <c r="J28" s="21">
        <f>VLOOKUP(B28,RMS!B:E,4,FALSE)</f>
        <v>61323.441207315998</v>
      </c>
      <c r="K28" s="22">
        <f t="shared" si="1"/>
        <v>4.3489047704497352E-2</v>
      </c>
      <c r="L28" s="22">
        <f t="shared" si="2"/>
        <v>1.0892684003920294E-2</v>
      </c>
      <c r="M28" s="34"/>
    </row>
    <row r="29" spans="1:13" x14ac:dyDescent="0.15">
      <c r="A29" s="43"/>
      <c r="B29" s="12">
        <v>40</v>
      </c>
      <c r="C29" s="40" t="s">
        <v>31</v>
      </c>
      <c r="D29" s="40"/>
      <c r="E29" s="15">
        <f>VLOOKUP(C29,RA!B32:D60,3,0)</f>
        <v>2.9060000000000001</v>
      </c>
      <c r="F29" s="25">
        <f>VLOOKUP(C29,RA!B33:I64,8,0)</f>
        <v>-2.5600000000000001E-2</v>
      </c>
      <c r="G29" s="16">
        <f t="shared" si="0"/>
        <v>2.9316</v>
      </c>
      <c r="H29" s="27">
        <f>RA!J33</f>
        <v>-0.88093599449415005</v>
      </c>
      <c r="I29" s="20">
        <f>VLOOKUP(B29,RMS!B:D,3,FALSE)</f>
        <v>2.9060000000000001</v>
      </c>
      <c r="J29" s="21">
        <f>VLOOKUP(B29,RMS!B:E,4,FALSE)</f>
        <v>2.9316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0" t="s">
        <v>32</v>
      </c>
      <c r="D30" s="40"/>
      <c r="E30" s="15">
        <f>VLOOKUP(C30,RA!B34:D62,3,0)</f>
        <v>115524.3043</v>
      </c>
      <c r="F30" s="25">
        <f>VLOOKUP(C30,RA!B34:I66,8,0)</f>
        <v>16150.861699999999</v>
      </c>
      <c r="G30" s="16">
        <f t="shared" si="0"/>
        <v>99373.442600000009</v>
      </c>
      <c r="H30" s="27">
        <f>RA!J34</f>
        <v>0</v>
      </c>
      <c r="I30" s="20">
        <f>VLOOKUP(B30,RMS!B:D,3,FALSE)</f>
        <v>115524.3057</v>
      </c>
      <c r="J30" s="21">
        <f>VLOOKUP(B30,RMS!B:E,4,FALSE)</f>
        <v>99373.436400000006</v>
      </c>
      <c r="K30" s="22">
        <f t="shared" si="1"/>
        <v>-1.3999999937368557E-3</v>
      </c>
      <c r="L30" s="22">
        <f t="shared" si="2"/>
        <v>6.2000000034458935E-3</v>
      </c>
      <c r="M30" s="34"/>
    </row>
    <row r="31" spans="1:13" s="38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102537.65</v>
      </c>
      <c r="F31" s="25">
        <f>VLOOKUP(C31,RA!B35:I67,8,0)</f>
        <v>4025.68</v>
      </c>
      <c r="G31" s="16">
        <f t="shared" si="0"/>
        <v>98511.97</v>
      </c>
      <c r="H31" s="27">
        <f>RA!J35</f>
        <v>13.980488173344501</v>
      </c>
      <c r="I31" s="20">
        <f>VLOOKUP(B31,RMS!B:D,3,FALSE)</f>
        <v>102537.65</v>
      </c>
      <c r="J31" s="21">
        <f>VLOOKUP(B31,RMS!B:E,4,FALSE)</f>
        <v>98511.97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0" t="s">
        <v>36</v>
      </c>
      <c r="D32" s="40"/>
      <c r="E32" s="15">
        <f>VLOOKUP(C32,RA!B34:D63,3,0)</f>
        <v>123144.48</v>
      </c>
      <c r="F32" s="25">
        <f>VLOOKUP(C32,RA!B34:I67,8,0)</f>
        <v>-21124.07</v>
      </c>
      <c r="G32" s="16">
        <f t="shared" si="0"/>
        <v>144268.54999999999</v>
      </c>
      <c r="H32" s="27">
        <f>RA!J35</f>
        <v>13.980488173344501</v>
      </c>
      <c r="I32" s="20">
        <f>VLOOKUP(B32,RMS!B:D,3,FALSE)</f>
        <v>123144.48</v>
      </c>
      <c r="J32" s="21">
        <f>VLOOKUP(B32,RMS!B:E,4,FALSE)</f>
        <v>144268.54999999999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0" t="s">
        <v>37</v>
      </c>
      <c r="D33" s="40"/>
      <c r="E33" s="15">
        <f>VLOOKUP(C33,RA!B34:D64,3,0)</f>
        <v>23193.15</v>
      </c>
      <c r="F33" s="25">
        <f>VLOOKUP(C33,RA!B34:I68,8,0)</f>
        <v>-391.45</v>
      </c>
      <c r="G33" s="16">
        <f t="shared" si="0"/>
        <v>23584.600000000002</v>
      </c>
      <c r="H33" s="27">
        <f>RA!J34</f>
        <v>0</v>
      </c>
      <c r="I33" s="20">
        <f>VLOOKUP(B33,RMS!B:D,3,FALSE)</f>
        <v>23193.15</v>
      </c>
      <c r="J33" s="21">
        <f>VLOOKUP(B33,RMS!B:E,4,FALSE)</f>
        <v>23584.6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0" t="s">
        <v>38</v>
      </c>
      <c r="D34" s="40"/>
      <c r="E34" s="15">
        <f>VLOOKUP(C34,RA!B35:D65,3,0)</f>
        <v>90029.98</v>
      </c>
      <c r="F34" s="25">
        <f>VLOOKUP(C34,RA!B35:I69,8,0)</f>
        <v>-19388.919999999998</v>
      </c>
      <c r="G34" s="16">
        <f t="shared" si="0"/>
        <v>109418.9</v>
      </c>
      <c r="H34" s="27">
        <f>RA!J35</f>
        <v>13.980488173344501</v>
      </c>
      <c r="I34" s="20">
        <f>VLOOKUP(B34,RMS!B:D,3,FALSE)</f>
        <v>90029.98</v>
      </c>
      <c r="J34" s="21">
        <f>VLOOKUP(B34,RMS!B:E,4,FALSE)</f>
        <v>109418.9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3"/>
      <c r="B35" s="12">
        <v>74</v>
      </c>
      <c r="C35" s="40" t="s">
        <v>72</v>
      </c>
      <c r="D35" s="40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3.9260505775195802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0" t="s">
        <v>33</v>
      </c>
      <c r="D36" s="40"/>
      <c r="E36" s="15">
        <f>VLOOKUP(C36,RA!B8:D66,3,0)</f>
        <v>44547.8629</v>
      </c>
      <c r="F36" s="25">
        <f>VLOOKUP(C36,RA!B8:I70,8,0)</f>
        <v>3272.1966000000002</v>
      </c>
      <c r="G36" s="16">
        <f t="shared" si="0"/>
        <v>41275.666299999997</v>
      </c>
      <c r="H36" s="27">
        <f>RA!J36</f>
        <v>3.9260505775195802</v>
      </c>
      <c r="I36" s="20">
        <f>VLOOKUP(B36,RMS!B:D,3,FALSE)</f>
        <v>44547.863247863199</v>
      </c>
      <c r="J36" s="21">
        <f>VLOOKUP(B36,RMS!B:E,4,FALSE)</f>
        <v>41275.666666666701</v>
      </c>
      <c r="K36" s="22">
        <f t="shared" si="1"/>
        <v>-3.4786319884005934E-4</v>
      </c>
      <c r="L36" s="22">
        <f t="shared" si="2"/>
        <v>-3.6666670348495245E-4</v>
      </c>
      <c r="M36" s="34"/>
    </row>
    <row r="37" spans="1:13" x14ac:dyDescent="0.15">
      <c r="A37" s="43"/>
      <c r="B37" s="12">
        <v>76</v>
      </c>
      <c r="C37" s="40" t="s">
        <v>34</v>
      </c>
      <c r="D37" s="40"/>
      <c r="E37" s="15">
        <f>VLOOKUP(C37,RA!B8:D67,3,0)</f>
        <v>275806.02289999998</v>
      </c>
      <c r="F37" s="25">
        <f>VLOOKUP(C37,RA!B8:I71,8,0)</f>
        <v>16547.889800000001</v>
      </c>
      <c r="G37" s="16">
        <f t="shared" si="0"/>
        <v>259258.13309999998</v>
      </c>
      <c r="H37" s="27">
        <f>RA!J37</f>
        <v>-17.153891104172899</v>
      </c>
      <c r="I37" s="20">
        <f>VLOOKUP(B37,RMS!B:D,3,FALSE)</f>
        <v>275806.01815982902</v>
      </c>
      <c r="J37" s="21">
        <f>VLOOKUP(B37,RMS!B:E,4,FALSE)</f>
        <v>259258.13154017099</v>
      </c>
      <c r="K37" s="22">
        <f t="shared" si="1"/>
        <v>4.7401709598489106E-3</v>
      </c>
      <c r="L37" s="22">
        <f t="shared" si="2"/>
        <v>1.5598289901390672E-3</v>
      </c>
      <c r="M37" s="34"/>
    </row>
    <row r="38" spans="1:13" x14ac:dyDescent="0.15">
      <c r="A38" s="43"/>
      <c r="B38" s="12">
        <v>77</v>
      </c>
      <c r="C38" s="40" t="s">
        <v>39</v>
      </c>
      <c r="D38" s="40"/>
      <c r="E38" s="15">
        <f>VLOOKUP(C38,RA!B9:D68,3,0)</f>
        <v>107673.53</v>
      </c>
      <c r="F38" s="25">
        <f>VLOOKUP(C38,RA!B9:I72,8,0)</f>
        <v>-6975.21</v>
      </c>
      <c r="G38" s="16">
        <f t="shared" si="0"/>
        <v>114648.74</v>
      </c>
      <c r="H38" s="27">
        <f>RA!J38</f>
        <v>-1.6877828151846599</v>
      </c>
      <c r="I38" s="20">
        <f>VLOOKUP(B38,RMS!B:D,3,FALSE)</f>
        <v>107673.53</v>
      </c>
      <c r="J38" s="21">
        <f>VLOOKUP(B38,RMS!B:E,4,FALSE)</f>
        <v>114648.74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0" t="s">
        <v>40</v>
      </c>
      <c r="D39" s="40"/>
      <c r="E39" s="15">
        <f>VLOOKUP(C39,RA!B10:D69,3,0)</f>
        <v>58906.879999999997</v>
      </c>
      <c r="F39" s="25">
        <f>VLOOKUP(C39,RA!B10:I73,8,0)</f>
        <v>7899.52</v>
      </c>
      <c r="G39" s="16">
        <f t="shared" si="0"/>
        <v>51007.360000000001</v>
      </c>
      <c r="H39" s="27">
        <f>RA!J39</f>
        <v>-21.536070540057899</v>
      </c>
      <c r="I39" s="20">
        <f>VLOOKUP(B39,RMS!B:D,3,FALSE)</f>
        <v>58906.879999999997</v>
      </c>
      <c r="J39" s="21">
        <f>VLOOKUP(B39,RMS!B:E,4,FALSE)</f>
        <v>51007.360000000001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0" t="s">
        <v>35</v>
      </c>
      <c r="D40" s="40"/>
      <c r="E40" s="15">
        <f>VLOOKUP(C40,RA!B8:D70,3,0)</f>
        <v>8355.7134999999998</v>
      </c>
      <c r="F40" s="25">
        <f>VLOOKUP(C40,RA!B8:I74,8,0)</f>
        <v>949.755</v>
      </c>
      <c r="G40" s="16">
        <f t="shared" si="0"/>
        <v>7405.9584999999997</v>
      </c>
      <c r="H40" s="27">
        <f>RA!J40</f>
        <v>0</v>
      </c>
      <c r="I40" s="20">
        <f>VLOOKUP(B40,RMS!B:D,3,FALSE)</f>
        <v>8355.7136373950507</v>
      </c>
      <c r="J40" s="21">
        <f>VLOOKUP(B40,RMS!B:E,4,FALSE)</f>
        <v>7405.9586869374498</v>
      </c>
      <c r="K40" s="22">
        <f t="shared" si="1"/>
        <v>-1.3739505084231496E-4</v>
      </c>
      <c r="L40" s="22">
        <f t="shared" si="2"/>
        <v>-1.8693745005293749E-4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topLeftCell="A7" workbookViewId="0">
      <selection sqref="A1:W45"/>
    </sheetView>
  </sheetViews>
  <sheetFormatPr defaultRowHeight="11.25" x14ac:dyDescent="0.15"/>
  <cols>
    <col min="1" max="1" width="7.75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9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7"/>
      <c r="W4" s="48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49" t="s">
        <v>4</v>
      </c>
      <c r="C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2"/>
      <c r="C7" s="53"/>
      <c r="D7" s="67">
        <v>13042493.511</v>
      </c>
      <c r="E7" s="67">
        <v>14757155.803300001</v>
      </c>
      <c r="F7" s="68">
        <v>88.380807825336106</v>
      </c>
      <c r="G7" s="67">
        <v>20932165.647500001</v>
      </c>
      <c r="H7" s="68">
        <v>-37.691619058261601</v>
      </c>
      <c r="I7" s="67">
        <v>1485403.9816999999</v>
      </c>
      <c r="J7" s="68">
        <v>11.388957030702899</v>
      </c>
      <c r="K7" s="67">
        <v>2133813.7089</v>
      </c>
      <c r="L7" s="68">
        <v>10.193946220537599</v>
      </c>
      <c r="M7" s="68">
        <v>-0.30387363456122002</v>
      </c>
      <c r="N7" s="67">
        <v>292281312.2439</v>
      </c>
      <c r="O7" s="67">
        <v>6305253220.6969995</v>
      </c>
      <c r="P7" s="67">
        <v>758699</v>
      </c>
      <c r="Q7" s="67">
        <v>1086841</v>
      </c>
      <c r="R7" s="68">
        <v>-30.192272834756899</v>
      </c>
      <c r="S7" s="67">
        <v>17.1906032708624</v>
      </c>
      <c r="T7" s="67">
        <v>18.295171739472501</v>
      </c>
      <c r="U7" s="69">
        <v>-6.4254200460918698</v>
      </c>
      <c r="V7" s="57"/>
      <c r="W7" s="57"/>
    </row>
    <row r="8" spans="1:23" ht="14.25" thickBot="1" x14ac:dyDescent="0.2">
      <c r="A8" s="54">
        <v>42289</v>
      </c>
      <c r="B8" s="44" t="s">
        <v>6</v>
      </c>
      <c r="C8" s="45"/>
      <c r="D8" s="70">
        <v>504177.35710000002</v>
      </c>
      <c r="E8" s="70">
        <v>592221.80169999995</v>
      </c>
      <c r="F8" s="71">
        <v>85.133197672347706</v>
      </c>
      <c r="G8" s="70">
        <v>735739.00399999996</v>
      </c>
      <c r="H8" s="71">
        <v>-31.473341176839401</v>
      </c>
      <c r="I8" s="70">
        <v>129743.0194</v>
      </c>
      <c r="J8" s="71">
        <v>25.7336069486092</v>
      </c>
      <c r="K8" s="70">
        <v>172448.1985</v>
      </c>
      <c r="L8" s="71">
        <v>23.438773472990999</v>
      </c>
      <c r="M8" s="71">
        <v>-0.247640621771993</v>
      </c>
      <c r="N8" s="70">
        <v>9519749.5011999998</v>
      </c>
      <c r="O8" s="70">
        <v>225477094.26530001</v>
      </c>
      <c r="P8" s="70">
        <v>21045</v>
      </c>
      <c r="Q8" s="70">
        <v>32892</v>
      </c>
      <c r="R8" s="71">
        <v>-36.017876687340397</v>
      </c>
      <c r="S8" s="70">
        <v>23.957108914231402</v>
      </c>
      <c r="T8" s="70">
        <v>29.407699525720499</v>
      </c>
      <c r="U8" s="72">
        <v>-22.7514539880531</v>
      </c>
      <c r="V8" s="57"/>
      <c r="W8" s="57"/>
    </row>
    <row r="9" spans="1:23" ht="12" customHeight="1" thickBot="1" x14ac:dyDescent="0.2">
      <c r="A9" s="55"/>
      <c r="B9" s="44" t="s">
        <v>7</v>
      </c>
      <c r="C9" s="45"/>
      <c r="D9" s="70">
        <v>56495.195299999999</v>
      </c>
      <c r="E9" s="70">
        <v>76437.255600000004</v>
      </c>
      <c r="F9" s="71">
        <v>73.910549059534802</v>
      </c>
      <c r="G9" s="70">
        <v>142227.69070000001</v>
      </c>
      <c r="H9" s="71">
        <v>-60.278343111704601</v>
      </c>
      <c r="I9" s="70">
        <v>12586.3694</v>
      </c>
      <c r="J9" s="71">
        <v>22.278654553124401</v>
      </c>
      <c r="K9" s="70">
        <v>30957.72</v>
      </c>
      <c r="L9" s="71">
        <v>21.7663099552807</v>
      </c>
      <c r="M9" s="71">
        <v>-0.59343357973390798</v>
      </c>
      <c r="N9" s="70">
        <v>1535178.6910999999</v>
      </c>
      <c r="O9" s="70">
        <v>37051803.529799998</v>
      </c>
      <c r="P9" s="70">
        <v>3588</v>
      </c>
      <c r="Q9" s="70">
        <v>7868</v>
      </c>
      <c r="R9" s="71">
        <v>-54.397559735637998</v>
      </c>
      <c r="S9" s="70">
        <v>15.745595122631</v>
      </c>
      <c r="T9" s="70">
        <v>27.066590671072699</v>
      </c>
      <c r="U9" s="72">
        <v>-71.899445275143407</v>
      </c>
      <c r="V9" s="57"/>
      <c r="W9" s="57"/>
    </row>
    <row r="10" spans="1:23" ht="14.25" thickBot="1" x14ac:dyDescent="0.2">
      <c r="A10" s="55"/>
      <c r="B10" s="44" t="s">
        <v>8</v>
      </c>
      <c r="C10" s="45"/>
      <c r="D10" s="70">
        <v>85954.399300000005</v>
      </c>
      <c r="E10" s="70">
        <v>97347.066099999996</v>
      </c>
      <c r="F10" s="71">
        <v>88.296856539778204</v>
      </c>
      <c r="G10" s="70">
        <v>165023.58859999999</v>
      </c>
      <c r="H10" s="71">
        <v>-47.913870962808502</v>
      </c>
      <c r="I10" s="70">
        <v>23762.766</v>
      </c>
      <c r="J10" s="71">
        <v>27.645782174642001</v>
      </c>
      <c r="K10" s="70">
        <v>42957.110800000002</v>
      </c>
      <c r="L10" s="71">
        <v>26.030891198302299</v>
      </c>
      <c r="M10" s="71">
        <v>-0.44682578605821899</v>
      </c>
      <c r="N10" s="70">
        <v>1993316.4053</v>
      </c>
      <c r="O10" s="70">
        <v>57011664.163599998</v>
      </c>
      <c r="P10" s="70">
        <v>70259</v>
      </c>
      <c r="Q10" s="70">
        <v>106959</v>
      </c>
      <c r="R10" s="71">
        <v>-34.312213090997503</v>
      </c>
      <c r="S10" s="70">
        <v>1.2233934342931201</v>
      </c>
      <c r="T10" s="70">
        <v>1.5527116605428199</v>
      </c>
      <c r="U10" s="72">
        <v>-26.918423543771201</v>
      </c>
      <c r="V10" s="57"/>
      <c r="W10" s="57"/>
    </row>
    <row r="11" spans="1:23" ht="14.25" thickBot="1" x14ac:dyDescent="0.2">
      <c r="A11" s="55"/>
      <c r="B11" s="44" t="s">
        <v>9</v>
      </c>
      <c r="C11" s="45"/>
      <c r="D11" s="70">
        <v>38774.7785</v>
      </c>
      <c r="E11" s="70">
        <v>49583.3969</v>
      </c>
      <c r="F11" s="71">
        <v>78.201133694412107</v>
      </c>
      <c r="G11" s="70">
        <v>59886.839599999999</v>
      </c>
      <c r="H11" s="71">
        <v>-35.253256376547903</v>
      </c>
      <c r="I11" s="70">
        <v>8744.4748999999993</v>
      </c>
      <c r="J11" s="71">
        <v>22.551966093113901</v>
      </c>
      <c r="K11" s="70">
        <v>13823.4941</v>
      </c>
      <c r="L11" s="71">
        <v>23.082690942335201</v>
      </c>
      <c r="M11" s="71">
        <v>-0.36741934877376597</v>
      </c>
      <c r="N11" s="70">
        <v>602684.495</v>
      </c>
      <c r="O11" s="70">
        <v>18497812.065400001</v>
      </c>
      <c r="P11" s="70">
        <v>2013</v>
      </c>
      <c r="Q11" s="70">
        <v>2931</v>
      </c>
      <c r="R11" s="71">
        <v>-31.3203684749232</v>
      </c>
      <c r="S11" s="70">
        <v>19.262185047193199</v>
      </c>
      <c r="T11" s="70">
        <v>18.392881200955301</v>
      </c>
      <c r="U11" s="72">
        <v>4.5130074501314699</v>
      </c>
      <c r="V11" s="57"/>
      <c r="W11" s="57"/>
    </row>
    <row r="12" spans="1:23" ht="14.25" thickBot="1" x14ac:dyDescent="0.2">
      <c r="A12" s="55"/>
      <c r="B12" s="44" t="s">
        <v>10</v>
      </c>
      <c r="C12" s="45"/>
      <c r="D12" s="70">
        <v>195869.92019999999</v>
      </c>
      <c r="E12" s="70">
        <v>257104.05499999999</v>
      </c>
      <c r="F12" s="71">
        <v>76.183131456250294</v>
      </c>
      <c r="G12" s="70">
        <v>290607.98420000001</v>
      </c>
      <c r="H12" s="71">
        <v>-32.599952221133798</v>
      </c>
      <c r="I12" s="70">
        <v>33585.4571</v>
      </c>
      <c r="J12" s="71">
        <v>17.146817166059201</v>
      </c>
      <c r="K12" s="70">
        <v>45616.107000000004</v>
      </c>
      <c r="L12" s="71">
        <v>15.6967838050198</v>
      </c>
      <c r="M12" s="71">
        <v>-0.26373688355299602</v>
      </c>
      <c r="N12" s="70">
        <v>3362307.4391000001</v>
      </c>
      <c r="O12" s="70">
        <v>67452812.129999995</v>
      </c>
      <c r="P12" s="70">
        <v>1587</v>
      </c>
      <c r="Q12" s="70">
        <v>2407</v>
      </c>
      <c r="R12" s="71">
        <v>-34.067303697548802</v>
      </c>
      <c r="S12" s="70">
        <v>123.42149981096399</v>
      </c>
      <c r="T12" s="70">
        <v>107.540578728708</v>
      </c>
      <c r="U12" s="72">
        <v>12.867224192365001</v>
      </c>
      <c r="V12" s="57"/>
      <c r="W12" s="57"/>
    </row>
    <row r="13" spans="1:23" ht="14.25" thickBot="1" x14ac:dyDescent="0.2">
      <c r="A13" s="55"/>
      <c r="B13" s="44" t="s">
        <v>11</v>
      </c>
      <c r="C13" s="45"/>
      <c r="D13" s="70">
        <v>204804.95379999999</v>
      </c>
      <c r="E13" s="70">
        <v>259017.93969999999</v>
      </c>
      <c r="F13" s="71">
        <v>79.069794948260906</v>
      </c>
      <c r="G13" s="70">
        <v>309125.86330000003</v>
      </c>
      <c r="H13" s="71">
        <v>-33.747066125864301</v>
      </c>
      <c r="I13" s="70">
        <v>57420.425499999998</v>
      </c>
      <c r="J13" s="71">
        <v>28.036638975087101</v>
      </c>
      <c r="K13" s="70">
        <v>85889.4519</v>
      </c>
      <c r="L13" s="71">
        <v>27.784621766392299</v>
      </c>
      <c r="M13" s="71">
        <v>-0.33146126526859399</v>
      </c>
      <c r="N13" s="70">
        <v>3876403.8854</v>
      </c>
      <c r="O13" s="70">
        <v>102932624.5482</v>
      </c>
      <c r="P13" s="70">
        <v>7830</v>
      </c>
      <c r="Q13" s="70">
        <v>11516</v>
      </c>
      <c r="R13" s="71">
        <v>-32.007641542202201</v>
      </c>
      <c r="S13" s="70">
        <v>26.156443652618101</v>
      </c>
      <c r="T13" s="70">
        <v>26.0824788728725</v>
      </c>
      <c r="U13" s="72">
        <v>0.28277842633321898</v>
      </c>
      <c r="V13" s="57"/>
      <c r="W13" s="57"/>
    </row>
    <row r="14" spans="1:23" ht="14.25" thickBot="1" x14ac:dyDescent="0.2">
      <c r="A14" s="55"/>
      <c r="B14" s="44" t="s">
        <v>12</v>
      </c>
      <c r="C14" s="45"/>
      <c r="D14" s="70">
        <v>109641.27439999999</v>
      </c>
      <c r="E14" s="70">
        <v>135839.11929999999</v>
      </c>
      <c r="F14" s="71">
        <v>80.714064523532301</v>
      </c>
      <c r="G14" s="70">
        <v>199529.21950000001</v>
      </c>
      <c r="H14" s="71">
        <v>-45.050015895040403</v>
      </c>
      <c r="I14" s="70">
        <v>10086.1173</v>
      </c>
      <c r="J14" s="71">
        <v>9.1991974328966801</v>
      </c>
      <c r="K14" s="70">
        <v>36302.4067</v>
      </c>
      <c r="L14" s="71">
        <v>18.194030323463501</v>
      </c>
      <c r="M14" s="71">
        <v>-0.72216394953230501</v>
      </c>
      <c r="N14" s="70">
        <v>2211401.5008999999</v>
      </c>
      <c r="O14" s="70">
        <v>53046656.299099997</v>
      </c>
      <c r="P14" s="70">
        <v>1589</v>
      </c>
      <c r="Q14" s="70">
        <v>2393</v>
      </c>
      <c r="R14" s="71">
        <v>-33.597994149602997</v>
      </c>
      <c r="S14" s="70">
        <v>69.000172687224705</v>
      </c>
      <c r="T14" s="70">
        <v>69.255119097367299</v>
      </c>
      <c r="U14" s="72">
        <v>-0.36948662621226802</v>
      </c>
      <c r="V14" s="57"/>
      <c r="W14" s="57"/>
    </row>
    <row r="15" spans="1:23" ht="14.25" thickBot="1" x14ac:dyDescent="0.2">
      <c r="A15" s="55"/>
      <c r="B15" s="44" t="s">
        <v>13</v>
      </c>
      <c r="C15" s="45"/>
      <c r="D15" s="70">
        <v>71103.543900000004</v>
      </c>
      <c r="E15" s="70">
        <v>98731.304900000003</v>
      </c>
      <c r="F15" s="71">
        <v>72.017222877806802</v>
      </c>
      <c r="G15" s="70">
        <v>110798.74099999999</v>
      </c>
      <c r="H15" s="71">
        <v>-35.8263972512107</v>
      </c>
      <c r="I15" s="70">
        <v>14512.7232</v>
      </c>
      <c r="J15" s="71">
        <v>20.4106889811437</v>
      </c>
      <c r="K15" s="70">
        <v>21096.444100000001</v>
      </c>
      <c r="L15" s="71">
        <v>19.040328355355602</v>
      </c>
      <c r="M15" s="71">
        <v>-0.31207728036024801</v>
      </c>
      <c r="N15" s="70">
        <v>1497449.6018999999</v>
      </c>
      <c r="O15" s="70">
        <v>40752469.9947</v>
      </c>
      <c r="P15" s="70">
        <v>2153</v>
      </c>
      <c r="Q15" s="70">
        <v>3490</v>
      </c>
      <c r="R15" s="71">
        <v>-38.309455587392598</v>
      </c>
      <c r="S15" s="70">
        <v>33.025333906177401</v>
      </c>
      <c r="T15" s="70">
        <v>30.8335325501433</v>
      </c>
      <c r="U15" s="72">
        <v>6.6367273144335304</v>
      </c>
      <c r="V15" s="57"/>
      <c r="W15" s="57"/>
    </row>
    <row r="16" spans="1:23" ht="14.25" thickBot="1" x14ac:dyDescent="0.2">
      <c r="A16" s="55"/>
      <c r="B16" s="44" t="s">
        <v>14</v>
      </c>
      <c r="C16" s="45"/>
      <c r="D16" s="70">
        <v>640039.70149999997</v>
      </c>
      <c r="E16" s="70">
        <v>718397.24829999998</v>
      </c>
      <c r="F16" s="71">
        <v>89.092727319679497</v>
      </c>
      <c r="G16" s="70">
        <v>1110194.6431</v>
      </c>
      <c r="H16" s="71">
        <v>-42.348874994314997</v>
      </c>
      <c r="I16" s="70">
        <v>20681.112700000001</v>
      </c>
      <c r="J16" s="71">
        <v>3.2312234149743602</v>
      </c>
      <c r="K16" s="70">
        <v>94027.3753</v>
      </c>
      <c r="L16" s="71">
        <v>8.4694495586329808</v>
      </c>
      <c r="M16" s="71">
        <v>-0.78005221740992303</v>
      </c>
      <c r="N16" s="70">
        <v>12502710.387800001</v>
      </c>
      <c r="O16" s="70">
        <v>315984110.98979998</v>
      </c>
      <c r="P16" s="70">
        <v>33097</v>
      </c>
      <c r="Q16" s="70">
        <v>58677</v>
      </c>
      <c r="R16" s="71">
        <v>-43.594594133987798</v>
      </c>
      <c r="S16" s="70">
        <v>19.338299589086599</v>
      </c>
      <c r="T16" s="70">
        <v>17.840252165243601</v>
      </c>
      <c r="U16" s="72">
        <v>7.7465312652846299</v>
      </c>
      <c r="V16" s="57"/>
      <c r="W16" s="57"/>
    </row>
    <row r="17" spans="1:21" ht="12" thickBot="1" x14ac:dyDescent="0.2">
      <c r="A17" s="55"/>
      <c r="B17" s="44" t="s">
        <v>15</v>
      </c>
      <c r="C17" s="45"/>
      <c r="D17" s="70">
        <v>333302.31540000002</v>
      </c>
      <c r="E17" s="70">
        <v>564663.47100000002</v>
      </c>
      <c r="F17" s="71">
        <v>59.026718128185799</v>
      </c>
      <c r="G17" s="70">
        <v>447287.79940000002</v>
      </c>
      <c r="H17" s="71">
        <v>-25.4837006850851</v>
      </c>
      <c r="I17" s="70">
        <v>25663.228599999999</v>
      </c>
      <c r="J17" s="71">
        <v>7.6996850649541004</v>
      </c>
      <c r="K17" s="70">
        <v>56458.233200000002</v>
      </c>
      <c r="L17" s="71">
        <v>12.6223503694342</v>
      </c>
      <c r="M17" s="71">
        <v>-0.54544754333545098</v>
      </c>
      <c r="N17" s="70">
        <v>12112693.943499999</v>
      </c>
      <c r="O17" s="70">
        <v>312119480.99599999</v>
      </c>
      <c r="P17" s="70">
        <v>7693</v>
      </c>
      <c r="Q17" s="70">
        <v>10128</v>
      </c>
      <c r="R17" s="71">
        <v>-24.0422590837283</v>
      </c>
      <c r="S17" s="70">
        <v>43.325401715845601</v>
      </c>
      <c r="T17" s="70">
        <v>37.421898973143797</v>
      </c>
      <c r="U17" s="72">
        <v>13.625961927417499</v>
      </c>
    </row>
    <row r="18" spans="1:21" ht="12" thickBot="1" x14ac:dyDescent="0.2">
      <c r="A18" s="55"/>
      <c r="B18" s="44" t="s">
        <v>16</v>
      </c>
      <c r="C18" s="45"/>
      <c r="D18" s="70">
        <v>1122238.7316000001</v>
      </c>
      <c r="E18" s="70">
        <v>1263241.7981</v>
      </c>
      <c r="F18" s="71">
        <v>88.837998654566505</v>
      </c>
      <c r="G18" s="70">
        <v>2016305.6784999999</v>
      </c>
      <c r="H18" s="71">
        <v>-44.341835488214699</v>
      </c>
      <c r="I18" s="70">
        <v>160857.0307</v>
      </c>
      <c r="J18" s="71">
        <v>14.3335839488148</v>
      </c>
      <c r="K18" s="70">
        <v>301326.641</v>
      </c>
      <c r="L18" s="71">
        <v>14.9444920089779</v>
      </c>
      <c r="M18" s="71">
        <v>-0.46617056438763399</v>
      </c>
      <c r="N18" s="70">
        <v>23187957.185800001</v>
      </c>
      <c r="O18" s="70">
        <v>656719852.43840003</v>
      </c>
      <c r="P18" s="70">
        <v>57010</v>
      </c>
      <c r="Q18" s="70">
        <v>100731</v>
      </c>
      <c r="R18" s="71">
        <v>-43.403718815459001</v>
      </c>
      <c r="S18" s="70">
        <v>19.684945300824399</v>
      </c>
      <c r="T18" s="70">
        <v>19.642215542385198</v>
      </c>
      <c r="U18" s="72">
        <v>0.21706821017918199</v>
      </c>
    </row>
    <row r="19" spans="1:21" ht="12" thickBot="1" x14ac:dyDescent="0.2">
      <c r="A19" s="55"/>
      <c r="B19" s="44" t="s">
        <v>17</v>
      </c>
      <c r="C19" s="45"/>
      <c r="D19" s="70">
        <v>447136.1973</v>
      </c>
      <c r="E19" s="70">
        <v>526530.75300000003</v>
      </c>
      <c r="F19" s="71">
        <v>84.921193064671797</v>
      </c>
      <c r="G19" s="70">
        <v>689831.64469999995</v>
      </c>
      <c r="H19" s="71">
        <v>-35.181837375051899</v>
      </c>
      <c r="I19" s="70">
        <v>34234.227299999999</v>
      </c>
      <c r="J19" s="71">
        <v>7.6563310031084404</v>
      </c>
      <c r="K19" s="70">
        <v>62809.391799999998</v>
      </c>
      <c r="L19" s="71">
        <v>9.1050319715783807</v>
      </c>
      <c r="M19" s="71">
        <v>-0.45495050471098503</v>
      </c>
      <c r="N19" s="70">
        <v>9587961.5458000004</v>
      </c>
      <c r="O19" s="70">
        <v>203859283.5341</v>
      </c>
      <c r="P19" s="70">
        <v>9212</v>
      </c>
      <c r="Q19" s="70">
        <v>15143</v>
      </c>
      <c r="R19" s="71">
        <v>-39.166611635739301</v>
      </c>
      <c r="S19" s="70">
        <v>48.538449554928398</v>
      </c>
      <c r="T19" s="70">
        <v>39.706128488410499</v>
      </c>
      <c r="U19" s="72">
        <v>18.1965455170191</v>
      </c>
    </row>
    <row r="20" spans="1:21" ht="12" thickBot="1" x14ac:dyDescent="0.2">
      <c r="A20" s="55"/>
      <c r="B20" s="44" t="s">
        <v>18</v>
      </c>
      <c r="C20" s="45"/>
      <c r="D20" s="70">
        <v>864301.24549999996</v>
      </c>
      <c r="E20" s="70">
        <v>893003.57559999998</v>
      </c>
      <c r="F20" s="71">
        <v>96.785866161765895</v>
      </c>
      <c r="G20" s="70">
        <v>1124156.7649000001</v>
      </c>
      <c r="H20" s="71">
        <v>-23.1155945072408</v>
      </c>
      <c r="I20" s="70">
        <v>71951.606499999994</v>
      </c>
      <c r="J20" s="71">
        <v>8.3248296672736899</v>
      </c>
      <c r="K20" s="70">
        <v>80941.858500000002</v>
      </c>
      <c r="L20" s="71">
        <v>7.2002287427590401</v>
      </c>
      <c r="M20" s="71">
        <v>-0.111070491419468</v>
      </c>
      <c r="N20" s="70">
        <v>17079185.544</v>
      </c>
      <c r="O20" s="70">
        <v>340919152.03289998</v>
      </c>
      <c r="P20" s="70">
        <v>36126</v>
      </c>
      <c r="Q20" s="70">
        <v>48076</v>
      </c>
      <c r="R20" s="71">
        <v>-24.856477244363099</v>
      </c>
      <c r="S20" s="70">
        <v>23.924631719537199</v>
      </c>
      <c r="T20" s="70">
        <v>23.3513277310924</v>
      </c>
      <c r="U20" s="72">
        <v>2.39629180154347</v>
      </c>
    </row>
    <row r="21" spans="1:21" ht="12" thickBot="1" x14ac:dyDescent="0.2">
      <c r="A21" s="55"/>
      <c r="B21" s="44" t="s">
        <v>19</v>
      </c>
      <c r="C21" s="45"/>
      <c r="D21" s="70">
        <v>295449.12469999999</v>
      </c>
      <c r="E21" s="70">
        <v>380748.84960000002</v>
      </c>
      <c r="F21" s="71">
        <v>77.596852888823506</v>
      </c>
      <c r="G21" s="70">
        <v>482540.99699999997</v>
      </c>
      <c r="H21" s="71">
        <v>-38.7722231816917</v>
      </c>
      <c r="I21" s="70">
        <v>29506.2575</v>
      </c>
      <c r="J21" s="71">
        <v>9.9869165393401502</v>
      </c>
      <c r="K21" s="70">
        <v>-4489.9538000000002</v>
      </c>
      <c r="L21" s="71">
        <v>-0.93048131203658102</v>
      </c>
      <c r="M21" s="71">
        <v>-7.5716171734328297</v>
      </c>
      <c r="N21" s="70">
        <v>5248318.7615999999</v>
      </c>
      <c r="O21" s="70">
        <v>124218526.35600001</v>
      </c>
      <c r="P21" s="70">
        <v>27005</v>
      </c>
      <c r="Q21" s="70">
        <v>37462</v>
      </c>
      <c r="R21" s="71">
        <v>-27.9136191340558</v>
      </c>
      <c r="S21" s="70">
        <v>10.940534149231601</v>
      </c>
      <c r="T21" s="70">
        <v>11.1175443035609</v>
      </c>
      <c r="U21" s="72">
        <v>-1.61792972733192</v>
      </c>
    </row>
    <row r="22" spans="1:21" ht="12" thickBot="1" x14ac:dyDescent="0.2">
      <c r="A22" s="55"/>
      <c r="B22" s="44" t="s">
        <v>20</v>
      </c>
      <c r="C22" s="45"/>
      <c r="D22" s="70">
        <v>941470.50419999997</v>
      </c>
      <c r="E22" s="70">
        <v>930866.71389999997</v>
      </c>
      <c r="F22" s="71">
        <v>101.13913089185201</v>
      </c>
      <c r="G22" s="70">
        <v>1411012.0841999999</v>
      </c>
      <c r="H22" s="71">
        <v>-33.276935418041802</v>
      </c>
      <c r="I22" s="70">
        <v>113032.2145</v>
      </c>
      <c r="J22" s="71">
        <v>12.005922011975001</v>
      </c>
      <c r="K22" s="70">
        <v>125830.15029999999</v>
      </c>
      <c r="L22" s="71">
        <v>8.9177230804044996</v>
      </c>
      <c r="M22" s="71">
        <v>-0.101708022834651</v>
      </c>
      <c r="N22" s="70">
        <v>16526743.9155</v>
      </c>
      <c r="O22" s="70">
        <v>415185024.921</v>
      </c>
      <c r="P22" s="70">
        <v>59609</v>
      </c>
      <c r="Q22" s="70">
        <v>92793</v>
      </c>
      <c r="R22" s="71">
        <v>-35.761318202881696</v>
      </c>
      <c r="S22" s="70">
        <v>15.7940999547048</v>
      </c>
      <c r="T22" s="70">
        <v>15.754256590475601</v>
      </c>
      <c r="U22" s="72">
        <v>0.25226739316272401</v>
      </c>
    </row>
    <row r="23" spans="1:21" ht="12" thickBot="1" x14ac:dyDescent="0.2">
      <c r="A23" s="55"/>
      <c r="B23" s="44" t="s">
        <v>21</v>
      </c>
      <c r="C23" s="45"/>
      <c r="D23" s="70">
        <v>2268673.0063</v>
      </c>
      <c r="E23" s="70">
        <v>2572187.3059999999</v>
      </c>
      <c r="F23" s="71">
        <v>88.200147827803704</v>
      </c>
      <c r="G23" s="70">
        <v>3441394.6469000001</v>
      </c>
      <c r="H23" s="71">
        <v>-34.0769298765657</v>
      </c>
      <c r="I23" s="70">
        <v>262296.88660000003</v>
      </c>
      <c r="J23" s="71">
        <v>11.561687641701299</v>
      </c>
      <c r="K23" s="70">
        <v>346224.5674</v>
      </c>
      <c r="L23" s="71">
        <v>10.060588886888601</v>
      </c>
      <c r="M23" s="71">
        <v>-0.24240821912281199</v>
      </c>
      <c r="N23" s="70">
        <v>44715502.068599999</v>
      </c>
      <c r="O23" s="70">
        <v>910505603.3506</v>
      </c>
      <c r="P23" s="70">
        <v>70146</v>
      </c>
      <c r="Q23" s="70">
        <v>102305</v>
      </c>
      <c r="R23" s="71">
        <v>-31.4344362445628</v>
      </c>
      <c r="S23" s="70">
        <v>32.342157875003601</v>
      </c>
      <c r="T23" s="70">
        <v>31.7401918801623</v>
      </c>
      <c r="U23" s="72">
        <v>1.8612425218125399</v>
      </c>
    </row>
    <row r="24" spans="1:21" ht="12" thickBot="1" x14ac:dyDescent="0.2">
      <c r="A24" s="55"/>
      <c r="B24" s="44" t="s">
        <v>22</v>
      </c>
      <c r="C24" s="45"/>
      <c r="D24" s="70">
        <v>191736.9278</v>
      </c>
      <c r="E24" s="70">
        <v>228704.2732</v>
      </c>
      <c r="F24" s="71">
        <v>83.836180722486006</v>
      </c>
      <c r="G24" s="70">
        <v>301036.3602</v>
      </c>
      <c r="H24" s="71">
        <v>-36.307717887428801</v>
      </c>
      <c r="I24" s="70">
        <v>31344.3894</v>
      </c>
      <c r="J24" s="71">
        <v>16.347601768552</v>
      </c>
      <c r="K24" s="70">
        <v>57154.203399999999</v>
      </c>
      <c r="L24" s="71">
        <v>18.985813993375501</v>
      </c>
      <c r="M24" s="71">
        <v>-0.451582079088167</v>
      </c>
      <c r="N24" s="70">
        <v>3699216.1770000001</v>
      </c>
      <c r="O24" s="70">
        <v>84647468.311700001</v>
      </c>
      <c r="P24" s="70">
        <v>20143</v>
      </c>
      <c r="Q24" s="70">
        <v>29521</v>
      </c>
      <c r="R24" s="71">
        <v>-31.7672165577047</v>
      </c>
      <c r="S24" s="70">
        <v>9.5187870625030992</v>
      </c>
      <c r="T24" s="70">
        <v>9.9237551234714303</v>
      </c>
      <c r="U24" s="72">
        <v>-4.2544082382470201</v>
      </c>
    </row>
    <row r="25" spans="1:21" ht="12" thickBot="1" x14ac:dyDescent="0.2">
      <c r="A25" s="55"/>
      <c r="B25" s="44" t="s">
        <v>23</v>
      </c>
      <c r="C25" s="45"/>
      <c r="D25" s="70">
        <v>219953.07070000001</v>
      </c>
      <c r="E25" s="70">
        <v>246372.9927</v>
      </c>
      <c r="F25" s="71">
        <v>89.276453676815706</v>
      </c>
      <c r="G25" s="70">
        <v>337629.79840000003</v>
      </c>
      <c r="H25" s="71">
        <v>-34.853774239613998</v>
      </c>
      <c r="I25" s="70">
        <v>19629.5697</v>
      </c>
      <c r="J25" s="71">
        <v>8.9244353977550492</v>
      </c>
      <c r="K25" s="70">
        <v>26811.801200000002</v>
      </c>
      <c r="L25" s="71">
        <v>7.9411833099622502</v>
      </c>
      <c r="M25" s="71">
        <v>-0.267875755396844</v>
      </c>
      <c r="N25" s="70">
        <v>4190178.2955</v>
      </c>
      <c r="O25" s="70">
        <v>92682400.396699995</v>
      </c>
      <c r="P25" s="70">
        <v>15260</v>
      </c>
      <c r="Q25" s="70">
        <v>21914</v>
      </c>
      <c r="R25" s="71">
        <v>-30.364150771196499</v>
      </c>
      <c r="S25" s="70">
        <v>14.413700570117999</v>
      </c>
      <c r="T25" s="70">
        <v>15.544595993428899</v>
      </c>
      <c r="U25" s="72">
        <v>-7.8459755550593204</v>
      </c>
    </row>
    <row r="26" spans="1:21" ht="12" thickBot="1" x14ac:dyDescent="0.2">
      <c r="A26" s="55"/>
      <c r="B26" s="44" t="s">
        <v>24</v>
      </c>
      <c r="C26" s="45"/>
      <c r="D26" s="70">
        <v>437231.8064</v>
      </c>
      <c r="E26" s="70">
        <v>477836.9106</v>
      </c>
      <c r="F26" s="71">
        <v>91.502308988852704</v>
      </c>
      <c r="G26" s="70">
        <v>627457.00859999994</v>
      </c>
      <c r="H26" s="71">
        <v>-30.3168503328118</v>
      </c>
      <c r="I26" s="70">
        <v>95374.869200000001</v>
      </c>
      <c r="J26" s="71">
        <v>21.813341985634601</v>
      </c>
      <c r="K26" s="70">
        <v>141369.98680000001</v>
      </c>
      <c r="L26" s="71">
        <v>22.530625184254301</v>
      </c>
      <c r="M26" s="71">
        <v>-0.32535277565718801</v>
      </c>
      <c r="N26" s="70">
        <v>6753078.0991000002</v>
      </c>
      <c r="O26" s="70">
        <v>189830980.5311</v>
      </c>
      <c r="P26" s="70">
        <v>32703</v>
      </c>
      <c r="Q26" s="70">
        <v>42483</v>
      </c>
      <c r="R26" s="71">
        <v>-23.0209730951204</v>
      </c>
      <c r="S26" s="70">
        <v>13.3697766688071</v>
      </c>
      <c r="T26" s="70">
        <v>13.2586351199303</v>
      </c>
      <c r="U26" s="72">
        <v>0.83128949443202504</v>
      </c>
    </row>
    <row r="27" spans="1:21" ht="12" thickBot="1" x14ac:dyDescent="0.2">
      <c r="A27" s="55"/>
      <c r="B27" s="44" t="s">
        <v>25</v>
      </c>
      <c r="C27" s="45"/>
      <c r="D27" s="70">
        <v>165093.9437</v>
      </c>
      <c r="E27" s="70">
        <v>194622.0539</v>
      </c>
      <c r="F27" s="71">
        <v>84.827973187883401</v>
      </c>
      <c r="G27" s="70">
        <v>285814.90669999999</v>
      </c>
      <c r="H27" s="71">
        <v>-42.237462137239902</v>
      </c>
      <c r="I27" s="70">
        <v>42910.574699999997</v>
      </c>
      <c r="J27" s="71">
        <v>25.991610436040499</v>
      </c>
      <c r="K27" s="70">
        <v>92591.154800000004</v>
      </c>
      <c r="L27" s="71">
        <v>32.395495346639301</v>
      </c>
      <c r="M27" s="71">
        <v>-0.53655859684774099</v>
      </c>
      <c r="N27" s="70">
        <v>2813355.4613000001</v>
      </c>
      <c r="O27" s="70">
        <v>77187737.356299996</v>
      </c>
      <c r="P27" s="70">
        <v>23725</v>
      </c>
      <c r="Q27" s="70">
        <v>35302</v>
      </c>
      <c r="R27" s="71">
        <v>-32.794175967367302</v>
      </c>
      <c r="S27" s="70">
        <v>6.9586488387776599</v>
      </c>
      <c r="T27" s="70">
        <v>7.0379904424678497</v>
      </c>
      <c r="U27" s="72">
        <v>-1.14018691743791</v>
      </c>
    </row>
    <row r="28" spans="1:21" ht="12" thickBot="1" x14ac:dyDescent="0.2">
      <c r="A28" s="55"/>
      <c r="B28" s="44" t="s">
        <v>26</v>
      </c>
      <c r="C28" s="45"/>
      <c r="D28" s="70">
        <v>811932.86239999998</v>
      </c>
      <c r="E28" s="70">
        <v>965964.47219999996</v>
      </c>
      <c r="F28" s="71">
        <v>84.054112316450897</v>
      </c>
      <c r="G28" s="70">
        <v>1149248.0194999999</v>
      </c>
      <c r="H28" s="71">
        <v>-29.350945259558099</v>
      </c>
      <c r="I28" s="70">
        <v>43042.755599999997</v>
      </c>
      <c r="J28" s="71">
        <v>5.3012702888721002</v>
      </c>
      <c r="K28" s="70">
        <v>57237.549800000001</v>
      </c>
      <c r="L28" s="71">
        <v>4.9804349303905902</v>
      </c>
      <c r="M28" s="71">
        <v>-0.24799793578864901</v>
      </c>
      <c r="N28" s="70">
        <v>13017131.226500001</v>
      </c>
      <c r="O28" s="70">
        <v>274355625.81120002</v>
      </c>
      <c r="P28" s="70">
        <v>39183</v>
      </c>
      <c r="Q28" s="70">
        <v>50367</v>
      </c>
      <c r="R28" s="71">
        <v>-22.205015188516299</v>
      </c>
      <c r="S28" s="70">
        <v>20.721559410969</v>
      </c>
      <c r="T28" s="70">
        <v>22.999991460678601</v>
      </c>
      <c r="U28" s="72">
        <v>-10.995466144809001</v>
      </c>
    </row>
    <row r="29" spans="1:21" ht="12" thickBot="1" x14ac:dyDescent="0.2">
      <c r="A29" s="55"/>
      <c r="B29" s="44" t="s">
        <v>27</v>
      </c>
      <c r="C29" s="45"/>
      <c r="D29" s="70">
        <v>606817.27209999994</v>
      </c>
      <c r="E29" s="70">
        <v>697050.85080000001</v>
      </c>
      <c r="F29" s="71">
        <v>87.054950353128504</v>
      </c>
      <c r="G29" s="70">
        <v>759013.5331</v>
      </c>
      <c r="H29" s="71">
        <v>-20.051850772461499</v>
      </c>
      <c r="I29" s="70">
        <v>89762.556400000001</v>
      </c>
      <c r="J29" s="71">
        <v>14.7923535678806</v>
      </c>
      <c r="K29" s="70">
        <v>96114.1149</v>
      </c>
      <c r="L29" s="71">
        <v>12.6630304610573</v>
      </c>
      <c r="M29" s="71">
        <v>-6.6083514441227995E-2</v>
      </c>
      <c r="N29" s="70">
        <v>9385631.8929999992</v>
      </c>
      <c r="O29" s="70">
        <v>200279621.3312</v>
      </c>
      <c r="P29" s="70">
        <v>99861</v>
      </c>
      <c r="Q29" s="70">
        <v>112524</v>
      </c>
      <c r="R29" s="71">
        <v>-11.253599232163801</v>
      </c>
      <c r="S29" s="70">
        <v>6.0766192217181896</v>
      </c>
      <c r="T29" s="70">
        <v>6.5282408099605398</v>
      </c>
      <c r="U29" s="72">
        <v>-7.4321192716540496</v>
      </c>
    </row>
    <row r="30" spans="1:21" ht="12" thickBot="1" x14ac:dyDescent="0.2">
      <c r="A30" s="55"/>
      <c r="B30" s="44" t="s">
        <v>28</v>
      </c>
      <c r="C30" s="45"/>
      <c r="D30" s="70">
        <v>765938.1446</v>
      </c>
      <c r="E30" s="70">
        <v>1099096.2031</v>
      </c>
      <c r="F30" s="71">
        <v>69.687998415395498</v>
      </c>
      <c r="G30" s="70">
        <v>1387607.5146000001</v>
      </c>
      <c r="H30" s="71">
        <v>-44.801528058833398</v>
      </c>
      <c r="I30" s="70">
        <v>101318.9997</v>
      </c>
      <c r="J30" s="71">
        <v>13.2280916434724</v>
      </c>
      <c r="K30" s="70">
        <v>152196.48499999999</v>
      </c>
      <c r="L30" s="71">
        <v>10.9682661270304</v>
      </c>
      <c r="M30" s="71">
        <v>-0.33428817557777402</v>
      </c>
      <c r="N30" s="70">
        <v>13738394.497300001</v>
      </c>
      <c r="O30" s="70">
        <v>363433774.96890002</v>
      </c>
      <c r="P30" s="70">
        <v>63285</v>
      </c>
      <c r="Q30" s="70">
        <v>85671</v>
      </c>
      <c r="R30" s="71">
        <v>-26.1301957488532</v>
      </c>
      <c r="S30" s="70">
        <v>12.102996675357501</v>
      </c>
      <c r="T30" s="70">
        <v>12.4871616404618</v>
      </c>
      <c r="U30" s="72">
        <v>-3.1741309644944802</v>
      </c>
    </row>
    <row r="31" spans="1:21" ht="12" thickBot="1" x14ac:dyDescent="0.2">
      <c r="A31" s="55"/>
      <c r="B31" s="44" t="s">
        <v>29</v>
      </c>
      <c r="C31" s="45"/>
      <c r="D31" s="70">
        <v>633152.90720000002</v>
      </c>
      <c r="E31" s="70">
        <v>689146.90919999999</v>
      </c>
      <c r="F31" s="71">
        <v>91.874881646788396</v>
      </c>
      <c r="G31" s="70">
        <v>935575.0551</v>
      </c>
      <c r="H31" s="71">
        <v>-32.324733996640703</v>
      </c>
      <c r="I31" s="70">
        <v>32231.726900000001</v>
      </c>
      <c r="J31" s="71">
        <v>5.0906702841401703</v>
      </c>
      <c r="K31" s="70">
        <v>24610.270199999999</v>
      </c>
      <c r="L31" s="71">
        <v>2.63049661978958</v>
      </c>
      <c r="M31" s="71">
        <v>0.309686022870241</v>
      </c>
      <c r="N31" s="70">
        <v>19454055.862</v>
      </c>
      <c r="O31" s="70">
        <v>348526152.71799999</v>
      </c>
      <c r="P31" s="70">
        <v>25326</v>
      </c>
      <c r="Q31" s="70">
        <v>33218</v>
      </c>
      <c r="R31" s="71">
        <v>-23.758203383707599</v>
      </c>
      <c r="S31" s="70">
        <v>25.0001147911237</v>
      </c>
      <c r="T31" s="70">
        <v>25.760637151544302</v>
      </c>
      <c r="U31" s="72">
        <v>-3.0420754735519102</v>
      </c>
    </row>
    <row r="32" spans="1:21" ht="12" thickBot="1" x14ac:dyDescent="0.2">
      <c r="A32" s="55"/>
      <c r="B32" s="44" t="s">
        <v>30</v>
      </c>
      <c r="C32" s="45"/>
      <c r="D32" s="70">
        <v>81481.847500000003</v>
      </c>
      <c r="E32" s="70">
        <v>103655.02250000001</v>
      </c>
      <c r="F32" s="71">
        <v>78.608682468811395</v>
      </c>
      <c r="G32" s="70">
        <v>146567.39290000001</v>
      </c>
      <c r="H32" s="71">
        <v>-44.406565547909103</v>
      </c>
      <c r="I32" s="70">
        <v>20158.395400000001</v>
      </c>
      <c r="J32" s="71">
        <v>24.739737767973399</v>
      </c>
      <c r="K32" s="70">
        <v>36597.032700000003</v>
      </c>
      <c r="L32" s="71">
        <v>24.9694232638561</v>
      </c>
      <c r="M32" s="71">
        <v>-0.449179512305106</v>
      </c>
      <c r="N32" s="70">
        <v>1269431.4974</v>
      </c>
      <c r="O32" s="70">
        <v>36588552.3257</v>
      </c>
      <c r="P32" s="70">
        <v>18689</v>
      </c>
      <c r="Q32" s="70">
        <v>25273</v>
      </c>
      <c r="R32" s="71">
        <v>-26.051517429667999</v>
      </c>
      <c r="S32" s="70">
        <v>4.3598826850018702</v>
      </c>
      <c r="T32" s="70">
        <v>4.5990940727258298</v>
      </c>
      <c r="U32" s="72">
        <v>-5.4866473482613403</v>
      </c>
    </row>
    <row r="33" spans="1:21" ht="12" thickBot="1" x14ac:dyDescent="0.2">
      <c r="A33" s="55"/>
      <c r="B33" s="44" t="s">
        <v>31</v>
      </c>
      <c r="C33" s="45"/>
      <c r="D33" s="70">
        <v>2.9060000000000001</v>
      </c>
      <c r="E33" s="73"/>
      <c r="F33" s="73"/>
      <c r="G33" s="73"/>
      <c r="H33" s="73"/>
      <c r="I33" s="70">
        <v>-2.5600000000000001E-2</v>
      </c>
      <c r="J33" s="71">
        <v>-0.88093599449415005</v>
      </c>
      <c r="K33" s="73"/>
      <c r="L33" s="73"/>
      <c r="M33" s="73"/>
      <c r="N33" s="70">
        <v>20</v>
      </c>
      <c r="O33" s="70">
        <v>241.31389999999999</v>
      </c>
      <c r="P33" s="70">
        <v>1</v>
      </c>
      <c r="Q33" s="73"/>
      <c r="R33" s="73"/>
      <c r="S33" s="70">
        <v>2.9060000000000001</v>
      </c>
      <c r="T33" s="73"/>
      <c r="U33" s="74"/>
    </row>
    <row r="34" spans="1:21" ht="12" thickBot="1" x14ac:dyDescent="0.2">
      <c r="A34" s="55"/>
      <c r="B34" s="44" t="s">
        <v>71</v>
      </c>
      <c r="C34" s="4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0">
        <v>1</v>
      </c>
      <c r="P34" s="73"/>
      <c r="Q34" s="73"/>
      <c r="R34" s="73"/>
      <c r="S34" s="73"/>
      <c r="T34" s="73"/>
      <c r="U34" s="74"/>
    </row>
    <row r="35" spans="1:21" ht="12" thickBot="1" x14ac:dyDescent="0.2">
      <c r="A35" s="55"/>
      <c r="B35" s="44" t="s">
        <v>32</v>
      </c>
      <c r="C35" s="45"/>
      <c r="D35" s="70">
        <v>115524.3043</v>
      </c>
      <c r="E35" s="70">
        <v>144816.7549</v>
      </c>
      <c r="F35" s="71">
        <v>79.772747552431198</v>
      </c>
      <c r="G35" s="70">
        <v>177068.18609999999</v>
      </c>
      <c r="H35" s="71">
        <v>-34.7571651099666</v>
      </c>
      <c r="I35" s="70">
        <v>16150.861699999999</v>
      </c>
      <c r="J35" s="71">
        <v>13.980488173344501</v>
      </c>
      <c r="K35" s="70">
        <v>20542.461500000001</v>
      </c>
      <c r="L35" s="71">
        <v>11.601441203220199</v>
      </c>
      <c r="M35" s="71">
        <v>-0.21378157627312599</v>
      </c>
      <c r="N35" s="70">
        <v>2422817.9895000001</v>
      </c>
      <c r="O35" s="70">
        <v>54450698.998599999</v>
      </c>
      <c r="P35" s="70">
        <v>8509</v>
      </c>
      <c r="Q35" s="70">
        <v>11824</v>
      </c>
      <c r="R35" s="71">
        <v>-28.036197564276002</v>
      </c>
      <c r="S35" s="70">
        <v>13.5767192737102</v>
      </c>
      <c r="T35" s="70">
        <v>14.3468984776725</v>
      </c>
      <c r="U35" s="72">
        <v>-5.6727931721598601</v>
      </c>
    </row>
    <row r="36" spans="1:21" ht="12" customHeight="1" thickBot="1" x14ac:dyDescent="0.2">
      <c r="A36" s="55"/>
      <c r="B36" s="44" t="s">
        <v>70</v>
      </c>
      <c r="C36" s="45"/>
      <c r="D36" s="70">
        <v>102537.65</v>
      </c>
      <c r="E36" s="73"/>
      <c r="F36" s="73"/>
      <c r="G36" s="73"/>
      <c r="H36" s="73"/>
      <c r="I36" s="70">
        <v>4025.68</v>
      </c>
      <c r="J36" s="71">
        <v>3.9260505775195802</v>
      </c>
      <c r="K36" s="73"/>
      <c r="L36" s="73"/>
      <c r="M36" s="73"/>
      <c r="N36" s="70">
        <v>2738460.32</v>
      </c>
      <c r="O36" s="70">
        <v>24615151.879999999</v>
      </c>
      <c r="P36" s="70">
        <v>74</v>
      </c>
      <c r="Q36" s="70">
        <v>133</v>
      </c>
      <c r="R36" s="71">
        <v>-44.360902255639097</v>
      </c>
      <c r="S36" s="70">
        <v>1385.64391891892</v>
      </c>
      <c r="T36" s="70">
        <v>3246.1339849624101</v>
      </c>
      <c r="U36" s="72">
        <v>-134.26898791538301</v>
      </c>
    </row>
    <row r="37" spans="1:21" ht="12" thickBot="1" x14ac:dyDescent="0.2">
      <c r="A37" s="55"/>
      <c r="B37" s="44" t="s">
        <v>36</v>
      </c>
      <c r="C37" s="45"/>
      <c r="D37" s="70">
        <v>123144.48</v>
      </c>
      <c r="E37" s="70">
        <v>60996.491999999998</v>
      </c>
      <c r="F37" s="71">
        <v>201.887806925028</v>
      </c>
      <c r="G37" s="70">
        <v>349701.75</v>
      </c>
      <c r="H37" s="71">
        <v>-64.785855375330499</v>
      </c>
      <c r="I37" s="70">
        <v>-21124.07</v>
      </c>
      <c r="J37" s="71">
        <v>-17.153891104172899</v>
      </c>
      <c r="K37" s="70">
        <v>-46507.77</v>
      </c>
      <c r="L37" s="71">
        <v>-13.299267161231001</v>
      </c>
      <c r="M37" s="71">
        <v>-0.54579482095142395</v>
      </c>
      <c r="N37" s="70">
        <v>12815580.289999999</v>
      </c>
      <c r="O37" s="70">
        <v>144319577.05000001</v>
      </c>
      <c r="P37" s="70">
        <v>55</v>
      </c>
      <c r="Q37" s="70">
        <v>91</v>
      </c>
      <c r="R37" s="71">
        <v>-39.560439560439598</v>
      </c>
      <c r="S37" s="70">
        <v>2238.9905454545501</v>
      </c>
      <c r="T37" s="70">
        <v>2548.3146153846201</v>
      </c>
      <c r="U37" s="72">
        <v>-13.8153361369944</v>
      </c>
    </row>
    <row r="38" spans="1:21" ht="12" thickBot="1" x14ac:dyDescent="0.2">
      <c r="A38" s="55"/>
      <c r="B38" s="44" t="s">
        <v>37</v>
      </c>
      <c r="C38" s="45"/>
      <c r="D38" s="70">
        <v>23193.15</v>
      </c>
      <c r="E38" s="70">
        <v>35390.426099999997</v>
      </c>
      <c r="F38" s="71">
        <v>65.535096792745307</v>
      </c>
      <c r="G38" s="70">
        <v>287948.71000000002</v>
      </c>
      <c r="H38" s="71">
        <v>-91.945388468661704</v>
      </c>
      <c r="I38" s="70">
        <v>-391.45</v>
      </c>
      <c r="J38" s="71">
        <v>-1.6877828151846599</v>
      </c>
      <c r="K38" s="70">
        <v>-42098.27</v>
      </c>
      <c r="L38" s="71">
        <v>-14.620058551399699</v>
      </c>
      <c r="M38" s="71">
        <v>-0.99070151813839402</v>
      </c>
      <c r="N38" s="70">
        <v>6896224.2999999998</v>
      </c>
      <c r="O38" s="70">
        <v>132226215.8</v>
      </c>
      <c r="P38" s="70">
        <v>15</v>
      </c>
      <c r="Q38" s="70">
        <v>48</v>
      </c>
      <c r="R38" s="71">
        <v>-68.75</v>
      </c>
      <c r="S38" s="70">
        <v>1546.21</v>
      </c>
      <c r="T38" s="70">
        <v>3415.1531249999998</v>
      </c>
      <c r="U38" s="72">
        <v>-120.872528634532</v>
      </c>
    </row>
    <row r="39" spans="1:21" ht="12" thickBot="1" x14ac:dyDescent="0.2">
      <c r="A39" s="55"/>
      <c r="B39" s="44" t="s">
        <v>38</v>
      </c>
      <c r="C39" s="45"/>
      <c r="D39" s="70">
        <v>90029.98</v>
      </c>
      <c r="E39" s="70">
        <v>36132.0893</v>
      </c>
      <c r="F39" s="71">
        <v>249.16903988721199</v>
      </c>
      <c r="G39" s="70">
        <v>264412.03999999998</v>
      </c>
      <c r="H39" s="71">
        <v>-65.950877274726196</v>
      </c>
      <c r="I39" s="70">
        <v>-19388.919999999998</v>
      </c>
      <c r="J39" s="71">
        <v>-21.536070540057899</v>
      </c>
      <c r="K39" s="70">
        <v>-49155.66</v>
      </c>
      <c r="L39" s="71">
        <v>-18.590552835642399</v>
      </c>
      <c r="M39" s="71">
        <v>-0.60556078384462797</v>
      </c>
      <c r="N39" s="70">
        <v>7887531.3099999996</v>
      </c>
      <c r="O39" s="70">
        <v>97885924.739999995</v>
      </c>
      <c r="P39" s="70">
        <v>46</v>
      </c>
      <c r="Q39" s="70">
        <v>88</v>
      </c>
      <c r="R39" s="71">
        <v>-47.727272727272698</v>
      </c>
      <c r="S39" s="70">
        <v>1957.1734782608701</v>
      </c>
      <c r="T39" s="70">
        <v>1964.6673863636399</v>
      </c>
      <c r="U39" s="72">
        <v>-0.38289442331020002</v>
      </c>
    </row>
    <row r="40" spans="1:21" ht="12" thickBot="1" x14ac:dyDescent="0.2">
      <c r="A40" s="55"/>
      <c r="B40" s="44" t="s">
        <v>73</v>
      </c>
      <c r="C40" s="45"/>
      <c r="D40" s="73"/>
      <c r="E40" s="73"/>
      <c r="F40" s="73"/>
      <c r="G40" s="70">
        <v>3.97</v>
      </c>
      <c r="H40" s="73"/>
      <c r="I40" s="73"/>
      <c r="J40" s="73"/>
      <c r="K40" s="70">
        <v>2.61</v>
      </c>
      <c r="L40" s="71">
        <v>65.7430730478589</v>
      </c>
      <c r="M40" s="73"/>
      <c r="N40" s="70">
        <v>20.51</v>
      </c>
      <c r="O40" s="70">
        <v>4216.4399999999996</v>
      </c>
      <c r="P40" s="73"/>
      <c r="Q40" s="70">
        <v>5</v>
      </c>
      <c r="R40" s="73"/>
      <c r="S40" s="73"/>
      <c r="T40" s="70">
        <v>0.7</v>
      </c>
      <c r="U40" s="74"/>
    </row>
    <row r="41" spans="1:21" ht="12" customHeight="1" thickBot="1" x14ac:dyDescent="0.2">
      <c r="A41" s="55"/>
      <c r="B41" s="44" t="s">
        <v>33</v>
      </c>
      <c r="C41" s="45"/>
      <c r="D41" s="70">
        <v>44547.8629</v>
      </c>
      <c r="E41" s="70">
        <v>80569.455100000006</v>
      </c>
      <c r="F41" s="71">
        <v>55.291255035433402</v>
      </c>
      <c r="G41" s="70">
        <v>364089.65870000003</v>
      </c>
      <c r="H41" s="71">
        <v>-87.764589892758806</v>
      </c>
      <c r="I41" s="70">
        <v>3272.1966000000002</v>
      </c>
      <c r="J41" s="71">
        <v>7.3453503422719804</v>
      </c>
      <c r="K41" s="70">
        <v>24362.6741</v>
      </c>
      <c r="L41" s="71">
        <v>6.6913941436810198</v>
      </c>
      <c r="M41" s="71">
        <v>-0.86568811836628401</v>
      </c>
      <c r="N41" s="70">
        <v>3113117.9446</v>
      </c>
      <c r="O41" s="70">
        <v>58393679.728799999</v>
      </c>
      <c r="P41" s="70">
        <v>152</v>
      </c>
      <c r="Q41" s="70">
        <v>285</v>
      </c>
      <c r="R41" s="71">
        <v>-46.6666666666667</v>
      </c>
      <c r="S41" s="70">
        <v>293.07804539473699</v>
      </c>
      <c r="T41" s="70">
        <v>617.70280421052598</v>
      </c>
      <c r="U41" s="72">
        <v>-110.763929238904</v>
      </c>
    </row>
    <row r="42" spans="1:21" ht="12" thickBot="1" x14ac:dyDescent="0.2">
      <c r="A42" s="55"/>
      <c r="B42" s="44" t="s">
        <v>34</v>
      </c>
      <c r="C42" s="45"/>
      <c r="D42" s="70">
        <v>275806.02289999998</v>
      </c>
      <c r="E42" s="70">
        <v>250146.14670000001</v>
      </c>
      <c r="F42" s="71">
        <v>110.257953815604</v>
      </c>
      <c r="G42" s="70">
        <v>445335.88959999999</v>
      </c>
      <c r="H42" s="71">
        <v>-38.067865325714401</v>
      </c>
      <c r="I42" s="70">
        <v>16547.889800000001</v>
      </c>
      <c r="J42" s="71">
        <v>5.99982901968745</v>
      </c>
      <c r="K42" s="70">
        <v>31655.365000000002</v>
      </c>
      <c r="L42" s="71">
        <v>7.1081998417941996</v>
      </c>
      <c r="M42" s="71">
        <v>-0.47724849168537498</v>
      </c>
      <c r="N42" s="70">
        <v>6201763.6195999999</v>
      </c>
      <c r="O42" s="70">
        <v>143578580.3599</v>
      </c>
      <c r="P42" s="70">
        <v>1550</v>
      </c>
      <c r="Q42" s="70">
        <v>2084</v>
      </c>
      <c r="R42" s="71">
        <v>-25.623800383877199</v>
      </c>
      <c r="S42" s="70">
        <v>177.93936961290299</v>
      </c>
      <c r="T42" s="70">
        <v>192.16200599808101</v>
      </c>
      <c r="U42" s="72">
        <v>-7.9929677260956398</v>
      </c>
    </row>
    <row r="43" spans="1:21" ht="12" thickBot="1" x14ac:dyDescent="0.2">
      <c r="A43" s="55"/>
      <c r="B43" s="44" t="s">
        <v>39</v>
      </c>
      <c r="C43" s="45"/>
      <c r="D43" s="70">
        <v>107673.53</v>
      </c>
      <c r="E43" s="70">
        <v>25383.411599999999</v>
      </c>
      <c r="F43" s="71">
        <v>424.18856730826502</v>
      </c>
      <c r="G43" s="70">
        <v>226230.93</v>
      </c>
      <c r="H43" s="71">
        <v>-52.405477889340801</v>
      </c>
      <c r="I43" s="70">
        <v>-6975.21</v>
      </c>
      <c r="J43" s="71">
        <v>-6.4781102653549096</v>
      </c>
      <c r="K43" s="70">
        <v>-20321.82</v>
      </c>
      <c r="L43" s="71">
        <v>-8.9827770234600592</v>
      </c>
      <c r="M43" s="71">
        <v>-0.65676253406437002</v>
      </c>
      <c r="N43" s="70">
        <v>7198613.0099999998</v>
      </c>
      <c r="O43" s="70">
        <v>66349335.969999999</v>
      </c>
      <c r="P43" s="70">
        <v>83</v>
      </c>
      <c r="Q43" s="70">
        <v>134</v>
      </c>
      <c r="R43" s="71">
        <v>-38.0597014925373</v>
      </c>
      <c r="S43" s="70">
        <v>1297.27144578313</v>
      </c>
      <c r="T43" s="70">
        <v>1241.5170895522399</v>
      </c>
      <c r="U43" s="72">
        <v>4.2978172696336596</v>
      </c>
    </row>
    <row r="44" spans="1:21" ht="12" thickBot="1" x14ac:dyDescent="0.2">
      <c r="A44" s="55"/>
      <c r="B44" s="44" t="s">
        <v>40</v>
      </c>
      <c r="C44" s="45"/>
      <c r="D44" s="70">
        <v>58906.879999999997</v>
      </c>
      <c r="E44" s="70">
        <v>5349.6846999999998</v>
      </c>
      <c r="F44" s="71">
        <v>1101.1280720899299</v>
      </c>
      <c r="G44" s="70">
        <v>127492.35</v>
      </c>
      <c r="H44" s="71">
        <v>-53.795753235390201</v>
      </c>
      <c r="I44" s="70">
        <v>7899.52</v>
      </c>
      <c r="J44" s="71">
        <v>13.410182308076701</v>
      </c>
      <c r="K44" s="70">
        <v>15562.32</v>
      </c>
      <c r="L44" s="71">
        <v>12.206473564884501</v>
      </c>
      <c r="M44" s="71">
        <v>-0.49239445018480499</v>
      </c>
      <c r="N44" s="70">
        <v>2710708.09</v>
      </c>
      <c r="O44" s="70">
        <v>26141390.48</v>
      </c>
      <c r="P44" s="70">
        <v>54</v>
      </c>
      <c r="Q44" s="70">
        <v>82</v>
      </c>
      <c r="R44" s="71">
        <v>-34.146341463414601</v>
      </c>
      <c r="S44" s="70">
        <v>1090.8681481481501</v>
      </c>
      <c r="T44" s="70">
        <v>1108.5378048780501</v>
      </c>
      <c r="U44" s="72">
        <v>-1.61977932529212</v>
      </c>
    </row>
    <row r="45" spans="1:21" ht="12" thickBot="1" x14ac:dyDescent="0.2">
      <c r="A45" s="56"/>
      <c r="B45" s="44" t="s">
        <v>35</v>
      </c>
      <c r="C45" s="45"/>
      <c r="D45" s="75">
        <v>8355.7134999999998</v>
      </c>
      <c r="E45" s="76"/>
      <c r="F45" s="76"/>
      <c r="G45" s="75">
        <v>24269.384399999999</v>
      </c>
      <c r="H45" s="77">
        <v>-65.570970559928995</v>
      </c>
      <c r="I45" s="75">
        <v>949.755</v>
      </c>
      <c r="J45" s="77">
        <v>11.366533809470599</v>
      </c>
      <c r="K45" s="75">
        <v>2870.0027</v>
      </c>
      <c r="L45" s="77">
        <v>11.825609799975</v>
      </c>
      <c r="M45" s="77">
        <v>-0.66907522421494603</v>
      </c>
      <c r="N45" s="75">
        <v>416416.97859999997</v>
      </c>
      <c r="O45" s="75">
        <v>8021921.5701000001</v>
      </c>
      <c r="P45" s="75">
        <v>23</v>
      </c>
      <c r="Q45" s="75">
        <v>23</v>
      </c>
      <c r="R45" s="77">
        <v>0</v>
      </c>
      <c r="S45" s="75">
        <v>363.29189130434798</v>
      </c>
      <c r="T45" s="75">
        <v>580.56169130434796</v>
      </c>
      <c r="U45" s="78">
        <v>-59.805849015766299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7" workbookViewId="0">
      <selection activeCell="I27" sqref="I2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49076</v>
      </c>
      <c r="D2" s="32">
        <v>504178.04946752102</v>
      </c>
      <c r="E2" s="32">
        <v>374434.34907008498</v>
      </c>
      <c r="F2" s="32">
        <v>129743.700397436</v>
      </c>
      <c r="G2" s="32">
        <v>374434.34907008498</v>
      </c>
      <c r="H2" s="32">
        <v>0.25733706680499602</v>
      </c>
    </row>
    <row r="3" spans="1:8" ht="14.25" x14ac:dyDescent="0.2">
      <c r="A3" s="32">
        <v>2</v>
      </c>
      <c r="B3" s="33">
        <v>13</v>
      </c>
      <c r="C3" s="32">
        <v>6644</v>
      </c>
      <c r="D3" s="32">
        <v>56495.227319204299</v>
      </c>
      <c r="E3" s="32">
        <v>43908.825267990302</v>
      </c>
      <c r="F3" s="32">
        <v>12586.402051214</v>
      </c>
      <c r="G3" s="32">
        <v>43908.825267990302</v>
      </c>
      <c r="H3" s="32">
        <v>0.22278699721127601</v>
      </c>
    </row>
    <row r="4" spans="1:8" ht="14.25" x14ac:dyDescent="0.2">
      <c r="A4" s="32">
        <v>3</v>
      </c>
      <c r="B4" s="33">
        <v>14</v>
      </c>
      <c r="C4" s="32">
        <v>92089</v>
      </c>
      <c r="D4" s="32">
        <v>85956.198026215905</v>
      </c>
      <c r="E4" s="32">
        <v>62191.633512894703</v>
      </c>
      <c r="F4" s="32">
        <v>23764.5645133211</v>
      </c>
      <c r="G4" s="32">
        <v>62191.633512894703</v>
      </c>
      <c r="H4" s="32">
        <v>0.276472960170634</v>
      </c>
    </row>
    <row r="5" spans="1:8" ht="14.25" x14ac:dyDescent="0.2">
      <c r="A5" s="32">
        <v>4</v>
      </c>
      <c r="B5" s="33">
        <v>15</v>
      </c>
      <c r="C5" s="32">
        <v>2651</v>
      </c>
      <c r="D5" s="32">
        <v>38774.809519658098</v>
      </c>
      <c r="E5" s="32">
        <v>30030.303032478601</v>
      </c>
      <c r="F5" s="32">
        <v>8744.5064871794893</v>
      </c>
      <c r="G5" s="32">
        <v>30030.303032478601</v>
      </c>
      <c r="H5" s="32">
        <v>0.22552029514796701</v>
      </c>
    </row>
    <row r="6" spans="1:8" ht="14.25" x14ac:dyDescent="0.2">
      <c r="A6" s="32">
        <v>5</v>
      </c>
      <c r="B6" s="33">
        <v>16</v>
      </c>
      <c r="C6" s="32">
        <v>2829</v>
      </c>
      <c r="D6" s="32">
        <v>195869.92277521401</v>
      </c>
      <c r="E6" s="32">
        <v>162284.46467179499</v>
      </c>
      <c r="F6" s="32">
        <v>33585.458103418801</v>
      </c>
      <c r="G6" s="32">
        <v>162284.46467179499</v>
      </c>
      <c r="H6" s="32">
        <v>0.171468174529085</v>
      </c>
    </row>
    <row r="7" spans="1:8" ht="14.25" x14ac:dyDescent="0.2">
      <c r="A7" s="32">
        <v>6</v>
      </c>
      <c r="B7" s="33">
        <v>17</v>
      </c>
      <c r="C7" s="32">
        <v>13246</v>
      </c>
      <c r="D7" s="32">
        <v>204805.14817692299</v>
      </c>
      <c r="E7" s="32">
        <v>147384.527268376</v>
      </c>
      <c r="F7" s="32">
        <v>57420.620908547004</v>
      </c>
      <c r="G7" s="32">
        <v>147384.527268376</v>
      </c>
      <c r="H7" s="32">
        <v>0.28036707777942999</v>
      </c>
    </row>
    <row r="8" spans="1:8" ht="14.25" x14ac:dyDescent="0.2">
      <c r="A8" s="32">
        <v>7</v>
      </c>
      <c r="B8" s="33">
        <v>18</v>
      </c>
      <c r="C8" s="32">
        <v>53775</v>
      </c>
      <c r="D8" s="32">
        <v>109641.274005128</v>
      </c>
      <c r="E8" s="32">
        <v>99555.158605128207</v>
      </c>
      <c r="F8" s="32">
        <v>10086.115400000001</v>
      </c>
      <c r="G8" s="32">
        <v>99555.158605128207</v>
      </c>
      <c r="H8" s="32">
        <v>9.1991957331034394E-2</v>
      </c>
    </row>
    <row r="9" spans="1:8" ht="14.25" x14ac:dyDescent="0.2">
      <c r="A9" s="32">
        <v>8</v>
      </c>
      <c r="B9" s="33">
        <v>19</v>
      </c>
      <c r="C9" s="32">
        <v>15871</v>
      </c>
      <c r="D9" s="32">
        <v>71103.591104273495</v>
      </c>
      <c r="E9" s="32">
        <v>56590.820585470101</v>
      </c>
      <c r="F9" s="32">
        <v>14512.7705188034</v>
      </c>
      <c r="G9" s="32">
        <v>56590.820585470101</v>
      </c>
      <c r="H9" s="32">
        <v>0.20410741979994301</v>
      </c>
    </row>
    <row r="10" spans="1:8" ht="14.25" x14ac:dyDescent="0.2">
      <c r="A10" s="32">
        <v>9</v>
      </c>
      <c r="B10" s="33">
        <v>21</v>
      </c>
      <c r="C10" s="32">
        <v>162625</v>
      </c>
      <c r="D10" s="32">
        <v>640039.42892136797</v>
      </c>
      <c r="E10" s="32">
        <v>619358.58851709403</v>
      </c>
      <c r="F10" s="32">
        <v>20680.840404273498</v>
      </c>
      <c r="G10" s="32">
        <v>619358.58851709403</v>
      </c>
      <c r="H10" s="35">
        <v>3.2311822474946697E-2</v>
      </c>
    </row>
    <row r="11" spans="1:8" ht="14.25" x14ac:dyDescent="0.2">
      <c r="A11" s="32">
        <v>10</v>
      </c>
      <c r="B11" s="33">
        <v>22</v>
      </c>
      <c r="C11" s="32">
        <v>35443.701999999997</v>
      </c>
      <c r="D11" s="32">
        <v>333302.29029658099</v>
      </c>
      <c r="E11" s="32">
        <v>307639.08615897398</v>
      </c>
      <c r="F11" s="32">
        <v>25663.204137606801</v>
      </c>
      <c r="G11" s="32">
        <v>307639.08615897398</v>
      </c>
      <c r="H11" s="32">
        <v>7.6996783054719006E-2</v>
      </c>
    </row>
    <row r="12" spans="1:8" ht="14.25" x14ac:dyDescent="0.2">
      <c r="A12" s="32">
        <v>11</v>
      </c>
      <c r="B12" s="33">
        <v>23</v>
      </c>
      <c r="C12" s="32">
        <v>126181.85400000001</v>
      </c>
      <c r="D12" s="32">
        <v>1122238.8606666699</v>
      </c>
      <c r="E12" s="32">
        <v>961381.69465470104</v>
      </c>
      <c r="F12" s="32">
        <v>160857.16601196601</v>
      </c>
      <c r="G12" s="32">
        <v>961381.69465470104</v>
      </c>
      <c r="H12" s="32">
        <v>0.143335943576583</v>
      </c>
    </row>
    <row r="13" spans="1:8" ht="14.25" x14ac:dyDescent="0.2">
      <c r="A13" s="32">
        <v>12</v>
      </c>
      <c r="B13" s="33">
        <v>24</v>
      </c>
      <c r="C13" s="32">
        <v>16187</v>
      </c>
      <c r="D13" s="32">
        <v>447136.21628717898</v>
      </c>
      <c r="E13" s="32">
        <v>412901.96969829098</v>
      </c>
      <c r="F13" s="32">
        <v>34234.246588888898</v>
      </c>
      <c r="G13" s="32">
        <v>412901.96969829098</v>
      </c>
      <c r="H13" s="32">
        <v>7.6563349918633006E-2</v>
      </c>
    </row>
    <row r="14" spans="1:8" ht="14.25" x14ac:dyDescent="0.2">
      <c r="A14" s="32">
        <v>13</v>
      </c>
      <c r="B14" s="33">
        <v>25</v>
      </c>
      <c r="C14" s="32">
        <v>74085</v>
      </c>
      <c r="D14" s="32">
        <v>864301.26560000004</v>
      </c>
      <c r="E14" s="32">
        <v>792349.63899999997</v>
      </c>
      <c r="F14" s="32">
        <v>71951.626600000003</v>
      </c>
      <c r="G14" s="32">
        <v>792349.63899999997</v>
      </c>
      <c r="H14" s="32">
        <v>8.3248317992512699E-2</v>
      </c>
    </row>
    <row r="15" spans="1:8" ht="14.25" x14ac:dyDescent="0.2">
      <c r="A15" s="32">
        <v>14</v>
      </c>
      <c r="B15" s="33">
        <v>26</v>
      </c>
      <c r="C15" s="32">
        <v>56812</v>
      </c>
      <c r="D15" s="32">
        <v>295448.66692743398</v>
      </c>
      <c r="E15" s="32">
        <v>265942.86709557503</v>
      </c>
      <c r="F15" s="32">
        <v>29505.7998318584</v>
      </c>
      <c r="G15" s="32">
        <v>265942.86709557503</v>
      </c>
      <c r="H15" s="32">
        <v>9.9867771070720202E-2</v>
      </c>
    </row>
    <row r="16" spans="1:8" ht="14.25" x14ac:dyDescent="0.2">
      <c r="A16" s="32">
        <v>15</v>
      </c>
      <c r="B16" s="33">
        <v>27</v>
      </c>
      <c r="C16" s="32">
        <v>129753.62699999999</v>
      </c>
      <c r="D16" s="32">
        <v>941471.77403333294</v>
      </c>
      <c r="E16" s="32">
        <v>828438.28839999996</v>
      </c>
      <c r="F16" s="32">
        <v>113033.485633333</v>
      </c>
      <c r="G16" s="32">
        <v>828438.28839999996</v>
      </c>
      <c r="H16" s="32">
        <v>0.12006040834245101</v>
      </c>
    </row>
    <row r="17" spans="1:8" ht="14.25" x14ac:dyDescent="0.2">
      <c r="A17" s="32">
        <v>16</v>
      </c>
      <c r="B17" s="33">
        <v>29</v>
      </c>
      <c r="C17" s="32">
        <v>167177</v>
      </c>
      <c r="D17" s="32">
        <v>2268674.1375581198</v>
      </c>
      <c r="E17" s="32">
        <v>2006376.1494461501</v>
      </c>
      <c r="F17" s="32">
        <v>262297.988111966</v>
      </c>
      <c r="G17" s="32">
        <v>2006376.1494461501</v>
      </c>
      <c r="H17" s="32">
        <v>0.115617304296636</v>
      </c>
    </row>
    <row r="18" spans="1:8" ht="14.25" x14ac:dyDescent="0.2">
      <c r="A18" s="32">
        <v>17</v>
      </c>
      <c r="B18" s="33">
        <v>31</v>
      </c>
      <c r="C18" s="32">
        <v>21390.46</v>
      </c>
      <c r="D18" s="32">
        <v>191736.97102843199</v>
      </c>
      <c r="E18" s="32">
        <v>160392.53197101201</v>
      </c>
      <c r="F18" s="32">
        <v>31344.439057420401</v>
      </c>
      <c r="G18" s="32">
        <v>160392.53197101201</v>
      </c>
      <c r="H18" s="32">
        <v>0.163476239815911</v>
      </c>
    </row>
    <row r="19" spans="1:8" ht="14.25" x14ac:dyDescent="0.2">
      <c r="A19" s="32">
        <v>18</v>
      </c>
      <c r="B19" s="33">
        <v>32</v>
      </c>
      <c r="C19" s="32">
        <v>12928.02</v>
      </c>
      <c r="D19" s="32">
        <v>219953.07568034899</v>
      </c>
      <c r="E19" s="32">
        <v>200323.53410446999</v>
      </c>
      <c r="F19" s="32">
        <v>19629.541575879801</v>
      </c>
      <c r="G19" s="32">
        <v>200323.53410446999</v>
      </c>
      <c r="H19" s="32">
        <v>8.9244224092627805E-2</v>
      </c>
    </row>
    <row r="20" spans="1:8" ht="14.25" x14ac:dyDescent="0.2">
      <c r="A20" s="32">
        <v>19</v>
      </c>
      <c r="B20" s="33">
        <v>33</v>
      </c>
      <c r="C20" s="32">
        <v>28552.32</v>
      </c>
      <c r="D20" s="32">
        <v>437231.78092499101</v>
      </c>
      <c r="E20" s="32">
        <v>341856.92887137301</v>
      </c>
      <c r="F20" s="32">
        <v>95374.852053617506</v>
      </c>
      <c r="G20" s="32">
        <v>341856.92887137301</v>
      </c>
      <c r="H20" s="32">
        <v>0.21813339334996701</v>
      </c>
    </row>
    <row r="21" spans="1:8" ht="14.25" x14ac:dyDescent="0.2">
      <c r="A21" s="32">
        <v>20</v>
      </c>
      <c r="B21" s="33">
        <v>34</v>
      </c>
      <c r="C21" s="32">
        <v>30630.097000000002</v>
      </c>
      <c r="D21" s="32">
        <v>165093.857443749</v>
      </c>
      <c r="E21" s="32">
        <v>122183.372198093</v>
      </c>
      <c r="F21" s="32">
        <v>42910.4852456554</v>
      </c>
      <c r="G21" s="32">
        <v>122183.372198093</v>
      </c>
      <c r="H21" s="32">
        <v>0.25991569831891598</v>
      </c>
    </row>
    <row r="22" spans="1:8" ht="14.25" x14ac:dyDescent="0.2">
      <c r="A22" s="32">
        <v>21</v>
      </c>
      <c r="B22" s="33">
        <v>35</v>
      </c>
      <c r="C22" s="32">
        <v>28492.219000000001</v>
      </c>
      <c r="D22" s="32">
        <v>811932.86260353995</v>
      </c>
      <c r="E22" s="32">
        <v>768890.12296106201</v>
      </c>
      <c r="F22" s="32">
        <v>43042.7396424779</v>
      </c>
      <c r="G22" s="32">
        <v>768890.12296106201</v>
      </c>
      <c r="H22" s="32">
        <v>5.3012683221685702E-2</v>
      </c>
    </row>
    <row r="23" spans="1:8" ht="14.25" x14ac:dyDescent="0.2">
      <c r="A23" s="32">
        <v>22</v>
      </c>
      <c r="B23" s="33">
        <v>36</v>
      </c>
      <c r="C23" s="32">
        <v>139559.76500000001</v>
      </c>
      <c r="D23" s="32">
        <v>606817.50051150401</v>
      </c>
      <c r="E23" s="32">
        <v>517054.66281983501</v>
      </c>
      <c r="F23" s="32">
        <v>89762.837691669498</v>
      </c>
      <c r="G23" s="32">
        <v>517054.66281983501</v>
      </c>
      <c r="H23" s="32">
        <v>0.14792394355140701</v>
      </c>
    </row>
    <row r="24" spans="1:8" ht="14.25" x14ac:dyDescent="0.2">
      <c r="A24" s="32">
        <v>23</v>
      </c>
      <c r="B24" s="33">
        <v>37</v>
      </c>
      <c r="C24" s="32">
        <v>102424.659</v>
      </c>
      <c r="D24" s="32">
        <v>765938.19167168101</v>
      </c>
      <c r="E24" s="32">
        <v>664619.18646378699</v>
      </c>
      <c r="F24" s="32">
        <v>101319.005207895</v>
      </c>
      <c r="G24" s="32">
        <v>664619.18646378699</v>
      </c>
      <c r="H24" s="32">
        <v>0.13228091549627899</v>
      </c>
    </row>
    <row r="25" spans="1:8" ht="14.25" x14ac:dyDescent="0.2">
      <c r="A25" s="32">
        <v>24</v>
      </c>
      <c r="B25" s="33">
        <v>38</v>
      </c>
      <c r="C25" s="32">
        <v>125341.749</v>
      </c>
      <c r="D25" s="32">
        <v>633152.84122389404</v>
      </c>
      <c r="E25" s="32">
        <v>600921.203013274</v>
      </c>
      <c r="F25" s="32">
        <v>32231.638210619501</v>
      </c>
      <c r="G25" s="32">
        <v>600921.203013274</v>
      </c>
      <c r="H25" s="32">
        <v>5.0906568070223403E-2</v>
      </c>
    </row>
    <row r="26" spans="1:8" ht="14.25" x14ac:dyDescent="0.2">
      <c r="A26" s="32">
        <v>25</v>
      </c>
      <c r="B26" s="33">
        <v>39</v>
      </c>
      <c r="C26" s="32">
        <v>57343.436999999998</v>
      </c>
      <c r="D26" s="32">
        <v>81481.804010952299</v>
      </c>
      <c r="E26" s="32">
        <v>61323.441207315998</v>
      </c>
      <c r="F26" s="32">
        <v>20158.362803636301</v>
      </c>
      <c r="G26" s="32">
        <v>61323.441207315998</v>
      </c>
      <c r="H26" s="32">
        <v>0.24739710967772299</v>
      </c>
    </row>
    <row r="27" spans="1:8" ht="14.25" x14ac:dyDescent="0.2">
      <c r="A27" s="32">
        <v>26</v>
      </c>
      <c r="B27" s="33">
        <v>40</v>
      </c>
      <c r="C27" s="32">
        <v>0.432</v>
      </c>
      <c r="D27" s="32">
        <v>2.9060000000000001</v>
      </c>
      <c r="E27" s="32">
        <v>2.9316</v>
      </c>
      <c r="F27" s="32">
        <v>-2.5600000000000001E-2</v>
      </c>
      <c r="G27" s="32">
        <v>2.9316</v>
      </c>
      <c r="H27" s="32">
        <v>-8.8093599449414993E-3</v>
      </c>
    </row>
    <row r="28" spans="1:8" ht="14.25" x14ac:dyDescent="0.2">
      <c r="A28" s="32">
        <v>27</v>
      </c>
      <c r="B28" s="33">
        <v>42</v>
      </c>
      <c r="C28" s="32">
        <v>6162.2389999999996</v>
      </c>
      <c r="D28" s="32">
        <v>115524.3057</v>
      </c>
      <c r="E28" s="32">
        <v>99373.436400000006</v>
      </c>
      <c r="F28" s="32">
        <v>16150.8693</v>
      </c>
      <c r="G28" s="32">
        <v>99373.436400000006</v>
      </c>
      <c r="H28" s="32">
        <v>0.139804945826218</v>
      </c>
    </row>
    <row r="29" spans="1:8" ht="14.25" x14ac:dyDescent="0.2">
      <c r="A29" s="32">
        <v>28</v>
      </c>
      <c r="B29" s="33">
        <v>75</v>
      </c>
      <c r="C29" s="32">
        <v>156</v>
      </c>
      <c r="D29" s="32">
        <v>44547.863247863199</v>
      </c>
      <c r="E29" s="32">
        <v>41275.666666666701</v>
      </c>
      <c r="F29" s="32">
        <v>3272.1965811965802</v>
      </c>
      <c r="G29" s="32">
        <v>41275.666666666701</v>
      </c>
      <c r="H29" s="32">
        <v>7.3453502427044806E-2</v>
      </c>
    </row>
    <row r="30" spans="1:8" ht="14.25" x14ac:dyDescent="0.2">
      <c r="A30" s="32">
        <v>29</v>
      </c>
      <c r="B30" s="33">
        <v>76</v>
      </c>
      <c r="C30" s="32">
        <v>1615</v>
      </c>
      <c r="D30" s="32">
        <v>275806.01815982902</v>
      </c>
      <c r="E30" s="32">
        <v>259258.13154017099</v>
      </c>
      <c r="F30" s="32">
        <v>16547.8866196581</v>
      </c>
      <c r="G30" s="32">
        <v>259258.13154017099</v>
      </c>
      <c r="H30" s="32">
        <v>5.9998279696959499E-2</v>
      </c>
    </row>
    <row r="31" spans="1:8" ht="14.25" x14ac:dyDescent="0.2">
      <c r="A31" s="32">
        <v>30</v>
      </c>
      <c r="B31" s="33">
        <v>99</v>
      </c>
      <c r="C31" s="32">
        <v>21</v>
      </c>
      <c r="D31" s="32">
        <v>8355.7136373950507</v>
      </c>
      <c r="E31" s="32">
        <v>7405.9586869374498</v>
      </c>
      <c r="F31" s="32">
        <v>949.75495045760499</v>
      </c>
      <c r="G31" s="32">
        <v>7405.9586869374498</v>
      </c>
      <c r="H31" s="32">
        <v>0.113665330296515</v>
      </c>
    </row>
    <row r="32" spans="1:8" ht="14.25" x14ac:dyDescent="0.2">
      <c r="A32" s="32"/>
      <c r="B32" s="36">
        <v>70</v>
      </c>
      <c r="C32" s="37">
        <v>72</v>
      </c>
      <c r="D32" s="37">
        <v>102537.65</v>
      </c>
      <c r="E32" s="37">
        <v>98511.97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49</v>
      </c>
      <c r="D33" s="37">
        <v>123144.48</v>
      </c>
      <c r="E33" s="37">
        <v>144268.54999999999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9</v>
      </c>
      <c r="D34" s="37">
        <v>23193.15</v>
      </c>
      <c r="E34" s="37">
        <v>23584.6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44</v>
      </c>
      <c r="D35" s="37">
        <v>90029.98</v>
      </c>
      <c r="E35" s="37">
        <v>109418.9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79</v>
      </c>
      <c r="D36" s="37">
        <v>107673.53</v>
      </c>
      <c r="E36" s="37">
        <v>114648.74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50</v>
      </c>
      <c r="D37" s="37">
        <v>58906.879999999997</v>
      </c>
      <c r="E37" s="37">
        <v>51007.360000000001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2015-10-13T05:06:34Z</dcterms:modified>
</cp:coreProperties>
</file>