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<sst xmlns="http://schemas.openxmlformats.org/spreadsheetml/2006/main" count="117" uniqueCount="75">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</sst>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12868218.817099998</v>
      </c>
      <c r="F3" s="25">
        <f>RA!I7</f>
        <v>1507520.4083</v>
      </c>
      <c r="G3" s="16">
        <f>SUM(G4:G40)</f>
        <v>11360698.4088</v>
      </c>
      <c r="H3" s="27">
        <f>RA!J7</f>
        <v>11.715066628310099</v>
      </c>
      <c r="I3" s="20">
        <f>SUM(I4:I40)</f>
        <v>12868222.95907232</v>
      </c>
      <c r="J3" s="21">
        <f>SUM(J4:J40)</f>
        <v>11360698.361341732</v>
      </c>
      <c r="K3" s="22">
        <f>E3-I3</f>
        <v>-4.1419723220169544</v>
      </c>
      <c r="L3" s="22">
        <f>G3-J3</f>
        <v>4.7458268702030182E-2</v>
      </c>
    </row>
    <row r="4" spans="1:13" x14ac:dyDescent="0.15">
      <c r="A4" s="43">
        <f>RA!A8</f>
        <v>42290</v>
      </c>
      <c r="B4" s="12">
        <v>12</v>
      </c>
      <c r="C4" s="41" t="s">
        <v>6</v>
      </c>
      <c r="D4" s="41"/>
      <c r="E4" s="15">
        <f>VLOOKUP(C4,RA!B8:D36,3,0)</f>
        <v>496528.28899999999</v>
      </c>
      <c r="F4" s="25">
        <f>VLOOKUP(C4,RA!B8:I39,8,0)</f>
        <v>125985.9241</v>
      </c>
      <c r="G4" s="16">
        <f t="shared" ref="G4:G40" si="0">E4-F4</f>
        <v>370542.36489999999</v>
      </c>
      <c r="H4" s="27">
        <f>RA!J8</f>
        <v>25.373362785377999</v>
      </c>
      <c r="I4" s="20">
        <f>VLOOKUP(B4,RMS!B:D,3,FALSE)</f>
        <v>496528.92942393199</v>
      </c>
      <c r="J4" s="21">
        <f>VLOOKUP(B4,RMS!B:E,4,FALSE)</f>
        <v>370542.37740854698</v>
      </c>
      <c r="K4" s="22">
        <f t="shared" ref="K4:K40" si="1">E4-I4</f>
        <v>-0.64042393199633807</v>
      </c>
      <c r="L4" s="22">
        <f t="shared" ref="L4:L40" si="2">G4-J4</f>
        <v>-1.2508546991739422E-2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62311.932800000002</v>
      </c>
      <c r="F5" s="25">
        <f>VLOOKUP(C5,RA!B9:I40,8,0)</f>
        <v>13605.183300000001</v>
      </c>
      <c r="G5" s="16">
        <f t="shared" si="0"/>
        <v>48706.749500000005</v>
      </c>
      <c r="H5" s="27">
        <f>RA!J9</f>
        <v>21.833993408081199</v>
      </c>
      <c r="I5" s="20">
        <f>VLOOKUP(B5,RMS!B:D,3,FALSE)</f>
        <v>62311.968149345703</v>
      </c>
      <c r="J5" s="21">
        <f>VLOOKUP(B5,RMS!B:E,4,FALSE)</f>
        <v>48706.742173738698</v>
      </c>
      <c r="K5" s="22">
        <f t="shared" si="1"/>
        <v>-3.5349345700524282E-2</v>
      </c>
      <c r="L5" s="22">
        <f t="shared" si="2"/>
        <v>7.3262613077531569E-3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87264.011700000003</v>
      </c>
      <c r="F6" s="25">
        <f>VLOOKUP(C6,RA!B10:I41,8,0)</f>
        <v>24096.821400000001</v>
      </c>
      <c r="G6" s="16">
        <f t="shared" si="0"/>
        <v>63167.190300000002</v>
      </c>
      <c r="H6" s="27">
        <f>RA!J10</f>
        <v>27.613698855424001</v>
      </c>
      <c r="I6" s="20">
        <f>VLOOKUP(B6,RMS!B:D,3,FALSE)</f>
        <v>87265.701884592694</v>
      </c>
      <c r="J6" s="21">
        <f>VLOOKUP(B6,RMS!B:E,4,FALSE)</f>
        <v>63167.191732212901</v>
      </c>
      <c r="K6" s="22">
        <f>E6-I6</f>
        <v>-1.6901845926913666</v>
      </c>
      <c r="L6" s="22">
        <f t="shared" si="2"/>
        <v>-1.4322128990897909E-3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40064.058199999999</v>
      </c>
      <c r="F7" s="25">
        <f>VLOOKUP(C7,RA!B11:I42,8,0)</f>
        <v>8651.0879000000004</v>
      </c>
      <c r="G7" s="16">
        <f t="shared" si="0"/>
        <v>31412.970300000001</v>
      </c>
      <c r="H7" s="27">
        <f>RA!J11</f>
        <v>21.5931393090878</v>
      </c>
      <c r="I7" s="20">
        <f>VLOOKUP(B7,RMS!B:D,3,FALSE)</f>
        <v>40064.087278632498</v>
      </c>
      <c r="J7" s="21">
        <f>VLOOKUP(B7,RMS!B:E,4,FALSE)</f>
        <v>31412.970073504301</v>
      </c>
      <c r="K7" s="22">
        <f t="shared" si="1"/>
        <v>-2.9078632498567458E-2</v>
      </c>
      <c r="L7" s="22">
        <f t="shared" si="2"/>
        <v>2.2649570018984377E-4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180727.4008</v>
      </c>
      <c r="F8" s="25">
        <f>VLOOKUP(C8,RA!B12:I43,8,0)</f>
        <v>25504.454699999998</v>
      </c>
      <c r="G8" s="16">
        <f t="shared" si="0"/>
        <v>155222.9461</v>
      </c>
      <c r="H8" s="27">
        <f>RA!J12</f>
        <v>14.1121128213559</v>
      </c>
      <c r="I8" s="20">
        <f>VLOOKUP(B8,RMS!B:D,3,FALSE)</f>
        <v>180727.400878632</v>
      </c>
      <c r="J8" s="21">
        <f>VLOOKUP(B8,RMS!B:E,4,FALSE)</f>
        <v>155222.94568290599</v>
      </c>
      <c r="K8" s="22">
        <f t="shared" si="1"/>
        <v>-7.8632001532241702E-5</v>
      </c>
      <c r="L8" s="22">
        <f t="shared" si="2"/>
        <v>4.1709400829859078E-4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196164.82639999999</v>
      </c>
      <c r="F9" s="25">
        <f>VLOOKUP(C9,RA!B13:I44,8,0)</f>
        <v>54818.608899999999</v>
      </c>
      <c r="G9" s="16">
        <f t="shared" si="0"/>
        <v>141346.2175</v>
      </c>
      <c r="H9" s="27">
        <f>RA!J13</f>
        <v>27.945177484682802</v>
      </c>
      <c r="I9" s="20">
        <f>VLOOKUP(B9,RMS!B:D,3,FALSE)</f>
        <v>196165.00906837601</v>
      </c>
      <c r="J9" s="21">
        <f>VLOOKUP(B9,RMS!B:E,4,FALSE)</f>
        <v>141346.21482564099</v>
      </c>
      <c r="K9" s="22">
        <f t="shared" si="1"/>
        <v>-0.18266837601549923</v>
      </c>
      <c r="L9" s="22">
        <f t="shared" si="2"/>
        <v>2.6743590133264661E-3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109308.5959</v>
      </c>
      <c r="F10" s="25">
        <f>VLOOKUP(C10,RA!B14:I45,8,0)</f>
        <v>22805.202300000001</v>
      </c>
      <c r="G10" s="16">
        <f t="shared" si="0"/>
        <v>86503.393599999996</v>
      </c>
      <c r="H10" s="27">
        <f>RA!J14</f>
        <v>20.8631371688857</v>
      </c>
      <c r="I10" s="20">
        <f>VLOOKUP(B10,RMS!B:D,3,FALSE)</f>
        <v>109308.59016324799</v>
      </c>
      <c r="J10" s="21">
        <f>VLOOKUP(B10,RMS!B:E,4,FALSE)</f>
        <v>86503.395289743596</v>
      </c>
      <c r="K10" s="22">
        <f t="shared" si="1"/>
        <v>5.7367520057596266E-3</v>
      </c>
      <c r="L10" s="22">
        <f t="shared" si="2"/>
        <v>-1.6897435998544097E-3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64121.843500000003</v>
      </c>
      <c r="F11" s="25">
        <f>VLOOKUP(C11,RA!B15:I46,8,0)</f>
        <v>12477.7646</v>
      </c>
      <c r="G11" s="16">
        <f t="shared" si="0"/>
        <v>51644.0789</v>
      </c>
      <c r="H11" s="27">
        <f>RA!J15</f>
        <v>19.4594601760007</v>
      </c>
      <c r="I11" s="20">
        <f>VLOOKUP(B11,RMS!B:D,3,FALSE)</f>
        <v>64121.880196581202</v>
      </c>
      <c r="J11" s="21">
        <f>VLOOKUP(B11,RMS!B:E,4,FALSE)</f>
        <v>51644.079509401701</v>
      </c>
      <c r="K11" s="22">
        <f t="shared" si="1"/>
        <v>-3.6696581199066713E-2</v>
      </c>
      <c r="L11" s="22">
        <f t="shared" si="2"/>
        <v>-6.0940170078538358E-4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623435.12879999995</v>
      </c>
      <c r="F12" s="25">
        <f>VLOOKUP(C12,RA!B16:I47,8,0)</f>
        <v>19284.164799999999</v>
      </c>
      <c r="G12" s="16">
        <f t="shared" si="0"/>
        <v>604150.96399999992</v>
      </c>
      <c r="H12" s="27">
        <f>RA!J16</f>
        <v>3.0932111312236299</v>
      </c>
      <c r="I12" s="20">
        <f>VLOOKUP(B12,RMS!B:D,3,FALSE)</f>
        <v>623434.79612136795</v>
      </c>
      <c r="J12" s="21">
        <f>VLOOKUP(B12,RMS!B:E,4,FALSE)</f>
        <v>604150.96398547001</v>
      </c>
      <c r="K12" s="22">
        <f t="shared" si="1"/>
        <v>0.33267863199580461</v>
      </c>
      <c r="L12" s="22">
        <f t="shared" si="2"/>
        <v>1.4529912732541561E-5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366387.15870000003</v>
      </c>
      <c r="F13" s="25">
        <f>VLOOKUP(C13,RA!B17:I48,8,0)</f>
        <v>40463.652699999999</v>
      </c>
      <c r="G13" s="16">
        <f t="shared" si="0"/>
        <v>325923.50600000005</v>
      </c>
      <c r="H13" s="27">
        <f>RA!J17</f>
        <v>11.043960395219999</v>
      </c>
      <c r="I13" s="20">
        <f>VLOOKUP(B13,RMS!B:D,3,FALSE)</f>
        <v>366387.15082051302</v>
      </c>
      <c r="J13" s="21">
        <f>VLOOKUP(B13,RMS!B:E,4,FALSE)</f>
        <v>325923.505507692</v>
      </c>
      <c r="K13" s="22">
        <f t="shared" si="1"/>
        <v>7.8794870059937239E-3</v>
      </c>
      <c r="L13" s="22">
        <f t="shared" si="2"/>
        <v>4.9230805598199368E-4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1146907.6957</v>
      </c>
      <c r="F14" s="25">
        <f>VLOOKUP(C14,RA!B18:I49,8,0)</f>
        <v>163685.58290000001</v>
      </c>
      <c r="G14" s="16">
        <f t="shared" si="0"/>
        <v>983222.1128</v>
      </c>
      <c r="H14" s="27">
        <f>RA!J18</f>
        <v>14.2719055346557</v>
      </c>
      <c r="I14" s="20">
        <f>VLOOKUP(B14,RMS!B:D,3,FALSE)</f>
        <v>1146907.8329717901</v>
      </c>
      <c r="J14" s="21">
        <f>VLOOKUP(B14,RMS!B:E,4,FALSE)</f>
        <v>983222.10758632503</v>
      </c>
      <c r="K14" s="22">
        <f t="shared" si="1"/>
        <v>-0.13727179006673396</v>
      </c>
      <c r="L14" s="22">
        <f t="shared" si="2"/>
        <v>5.2136749727651477E-3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432019.54790000001</v>
      </c>
      <c r="F15" s="25">
        <f>VLOOKUP(C15,RA!B19:I50,8,0)</f>
        <v>34666.678699999997</v>
      </c>
      <c r="G15" s="16">
        <f t="shared" si="0"/>
        <v>397352.86920000002</v>
      </c>
      <c r="H15" s="27">
        <f>RA!J19</f>
        <v>8.0243310443962503</v>
      </c>
      <c r="I15" s="20">
        <f>VLOOKUP(B15,RMS!B:D,3,FALSE)</f>
        <v>432019.56597093999</v>
      </c>
      <c r="J15" s="21">
        <f>VLOOKUP(B15,RMS!B:E,4,FALSE)</f>
        <v>397352.86881367501</v>
      </c>
      <c r="K15" s="22">
        <f t="shared" si="1"/>
        <v>-1.8070939986500889E-2</v>
      </c>
      <c r="L15" s="22">
        <f t="shared" si="2"/>
        <v>3.8632500218227506E-4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886990.17550000001</v>
      </c>
      <c r="F16" s="25">
        <f>VLOOKUP(C16,RA!B20:I51,8,0)</f>
        <v>65689.328099999999</v>
      </c>
      <c r="G16" s="16">
        <f t="shared" si="0"/>
        <v>821300.84739999997</v>
      </c>
      <c r="H16" s="27">
        <f>RA!J20</f>
        <v>7.40586873614137</v>
      </c>
      <c r="I16" s="20">
        <f>VLOOKUP(B16,RMS!B:D,3,FALSE)</f>
        <v>886990.24010000005</v>
      </c>
      <c r="J16" s="21">
        <f>VLOOKUP(B16,RMS!B:E,4,FALSE)</f>
        <v>821300.84739999997</v>
      </c>
      <c r="K16" s="22">
        <f t="shared" si="1"/>
        <v>-6.4600000041536987E-2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300061.14809999999</v>
      </c>
      <c r="F17" s="25">
        <f>VLOOKUP(C17,RA!B21:I52,8,0)</f>
        <v>31211.804899999999</v>
      </c>
      <c r="G17" s="16">
        <f t="shared" si="0"/>
        <v>268849.3432</v>
      </c>
      <c r="H17" s="27">
        <f>RA!J21</f>
        <v>10.401814795962199</v>
      </c>
      <c r="I17" s="20">
        <f>VLOOKUP(B17,RMS!B:D,3,FALSE)</f>
        <v>300060.53267200699</v>
      </c>
      <c r="J17" s="21">
        <f>VLOOKUP(B17,RMS!B:E,4,FALSE)</f>
        <v>268849.34315400501</v>
      </c>
      <c r="K17" s="22">
        <f t="shared" si="1"/>
        <v>0.61542799300514162</v>
      </c>
      <c r="L17" s="22">
        <f t="shared" si="2"/>
        <v>4.5994995161890984E-5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940852.90240000002</v>
      </c>
      <c r="F18" s="25">
        <f>VLOOKUP(C18,RA!B22:I53,8,0)</f>
        <v>110512.23850000001</v>
      </c>
      <c r="G18" s="16">
        <f t="shared" si="0"/>
        <v>830340.66390000004</v>
      </c>
      <c r="H18" s="27">
        <f>RA!J22</f>
        <v>11.745963499511699</v>
      </c>
      <c r="I18" s="20">
        <f>VLOOKUP(B18,RMS!B:D,3,FALSE)</f>
        <v>940854.13639999996</v>
      </c>
      <c r="J18" s="21">
        <f>VLOOKUP(B18,RMS!B:E,4,FALSE)</f>
        <v>830340.66159999999</v>
      </c>
      <c r="K18" s="22">
        <f t="shared" si="1"/>
        <v>-1.2339999999385327</v>
      </c>
      <c r="L18" s="22">
        <f t="shared" si="2"/>
        <v>2.3000000510364771E-3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2153760.2453999999</v>
      </c>
      <c r="F19" s="25">
        <f>VLOOKUP(C19,RA!B23:I54,8,0)</f>
        <v>271650.88630000001</v>
      </c>
      <c r="G19" s="16">
        <f t="shared" si="0"/>
        <v>1882109.3591</v>
      </c>
      <c r="H19" s="27">
        <f>RA!J23</f>
        <v>12.612865655784701</v>
      </c>
      <c r="I19" s="20">
        <f>VLOOKUP(B19,RMS!B:D,3,FALSE)</f>
        <v>2153761.3530931599</v>
      </c>
      <c r="J19" s="21">
        <f>VLOOKUP(B19,RMS!B:E,4,FALSE)</f>
        <v>1882109.3849555601</v>
      </c>
      <c r="K19" s="22">
        <f t="shared" si="1"/>
        <v>-1.1076931599527597</v>
      </c>
      <c r="L19" s="22">
        <f t="shared" si="2"/>
        <v>-2.5855560088530183E-2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188758.55979999999</v>
      </c>
      <c r="F20" s="25">
        <f>VLOOKUP(C20,RA!B24:I55,8,0)</f>
        <v>31938.219099999998</v>
      </c>
      <c r="G20" s="16">
        <f t="shared" si="0"/>
        <v>156820.3407</v>
      </c>
      <c r="H20" s="27">
        <f>RA!J24</f>
        <v>16.920143454071798</v>
      </c>
      <c r="I20" s="20">
        <f>VLOOKUP(B20,RMS!B:D,3,FALSE)</f>
        <v>188758.595215354</v>
      </c>
      <c r="J20" s="21">
        <f>VLOOKUP(B20,RMS!B:E,4,FALSE)</f>
        <v>156820.33970463299</v>
      </c>
      <c r="K20" s="22">
        <f t="shared" si="1"/>
        <v>-3.5415354010183364E-2</v>
      </c>
      <c r="L20" s="22">
        <f t="shared" si="2"/>
        <v>9.9536700872704387E-4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221691.8015</v>
      </c>
      <c r="F21" s="25">
        <f>VLOOKUP(C21,RA!B25:I56,8,0)</f>
        <v>18211.723600000001</v>
      </c>
      <c r="G21" s="16">
        <f t="shared" si="0"/>
        <v>203480.0779</v>
      </c>
      <c r="H21" s="27">
        <f>RA!J25</f>
        <v>8.2148836703823704</v>
      </c>
      <c r="I21" s="20">
        <f>VLOOKUP(B21,RMS!B:D,3,FALSE)</f>
        <v>221691.804548574</v>
      </c>
      <c r="J21" s="21">
        <f>VLOOKUP(B21,RMS!B:E,4,FALSE)</f>
        <v>203480.08353335399</v>
      </c>
      <c r="K21" s="22">
        <f t="shared" si="1"/>
        <v>-3.0485739989671856E-3</v>
      </c>
      <c r="L21" s="22">
        <f t="shared" si="2"/>
        <v>-5.6333539832849056E-3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420510.06040000002</v>
      </c>
      <c r="F22" s="25">
        <f>VLOOKUP(C22,RA!B26:I57,8,0)</f>
        <v>91261.049799999993</v>
      </c>
      <c r="G22" s="16">
        <f t="shared" si="0"/>
        <v>329249.01060000004</v>
      </c>
      <c r="H22" s="27">
        <f>RA!J26</f>
        <v>21.7024652663934</v>
      </c>
      <c r="I22" s="20">
        <f>VLOOKUP(B22,RMS!B:D,3,FALSE)</f>
        <v>420510.03972663201</v>
      </c>
      <c r="J22" s="21">
        <f>VLOOKUP(B22,RMS!B:E,4,FALSE)</f>
        <v>329248.99149207497</v>
      </c>
      <c r="K22" s="22">
        <f t="shared" si="1"/>
        <v>2.0673368009738624E-2</v>
      </c>
      <c r="L22" s="22">
        <f t="shared" si="2"/>
        <v>1.9107925065327436E-2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166087.47070000001</v>
      </c>
      <c r="F23" s="25">
        <f>VLOOKUP(C23,RA!B27:I58,8,0)</f>
        <v>30296.438999999998</v>
      </c>
      <c r="G23" s="16">
        <f t="shared" si="0"/>
        <v>135791.03169999999</v>
      </c>
      <c r="H23" s="27">
        <f>RA!J27</f>
        <v>18.2412549678258</v>
      </c>
      <c r="I23" s="20">
        <f>VLOOKUP(B23,RMS!B:D,3,FALSE)</f>
        <v>166087.38616917</v>
      </c>
      <c r="J23" s="21">
        <f>VLOOKUP(B23,RMS!B:E,4,FALSE)</f>
        <v>135791.04078756101</v>
      </c>
      <c r="K23" s="22">
        <f t="shared" si="1"/>
        <v>8.4530830004950985E-2</v>
      </c>
      <c r="L23" s="22">
        <f t="shared" si="2"/>
        <v>-9.087561018532142E-3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832625.61549999996</v>
      </c>
      <c r="F24" s="25">
        <f>VLOOKUP(C24,RA!B28:I59,8,0)</f>
        <v>45103.580900000001</v>
      </c>
      <c r="G24" s="16">
        <f t="shared" si="0"/>
        <v>787522.0345999999</v>
      </c>
      <c r="H24" s="27">
        <f>RA!J28</f>
        <v>5.4170301826367497</v>
      </c>
      <c r="I24" s="20">
        <f>VLOOKUP(B24,RMS!B:D,3,FALSE)</f>
        <v>832625.61560088501</v>
      </c>
      <c r="J24" s="21">
        <f>VLOOKUP(B24,RMS!B:E,4,FALSE)</f>
        <v>787522.05399026501</v>
      </c>
      <c r="K24" s="22">
        <f t="shared" si="1"/>
        <v>-1.008850522339344E-4</v>
      </c>
      <c r="L24" s="22">
        <f t="shared" si="2"/>
        <v>-1.9390265108086169E-2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609323.89919999999</v>
      </c>
      <c r="F25" s="25">
        <f>VLOOKUP(C25,RA!B29:I60,8,0)</f>
        <v>92713.937399999995</v>
      </c>
      <c r="G25" s="16">
        <f t="shared" si="0"/>
        <v>516609.96179999999</v>
      </c>
      <c r="H25" s="27">
        <f>RA!J29</f>
        <v>15.215870823666499</v>
      </c>
      <c r="I25" s="20">
        <f>VLOOKUP(B25,RMS!B:D,3,FALSE)</f>
        <v>609323.98360442498</v>
      </c>
      <c r="J25" s="21">
        <f>VLOOKUP(B25,RMS!B:E,4,FALSE)</f>
        <v>516609.931070733</v>
      </c>
      <c r="K25" s="22">
        <f t="shared" si="1"/>
        <v>-8.440442499704659E-2</v>
      </c>
      <c r="L25" s="22">
        <f t="shared" si="2"/>
        <v>3.0729266989510506E-2</v>
      </c>
      <c r="M25" s="34"/>
    </row>
    <row r="26" spans="1:13" x14ac:dyDescent="0.15">
      <c r="A26" s="43"/>
      <c r="B26" s="12">
        <v>37</v>
      </c>
      <c r="C26" s="41" t="s">
        <v>74</v>
      </c>
      <c r="D26" s="41"/>
      <c r="E26" s="15">
        <f>VLOOKUP(C26,RA!B30:D57,3,0)</f>
        <v>712427.27729999996</v>
      </c>
      <c r="F26" s="25">
        <f>VLOOKUP(C26,RA!B30:I61,8,0)</f>
        <v>104341.94070000001</v>
      </c>
      <c r="G26" s="16">
        <f t="shared" si="0"/>
        <v>608085.33659999992</v>
      </c>
      <c r="H26" s="27">
        <f>RA!J30</f>
        <v>14.6459777755059</v>
      </c>
      <c r="I26" s="20">
        <f>VLOOKUP(B26,RMS!B:D,3,FALSE)</f>
        <v>712427.31724336301</v>
      </c>
      <c r="J26" s="21">
        <f>VLOOKUP(B26,RMS!B:E,4,FALSE)</f>
        <v>608085.33069539501</v>
      </c>
      <c r="K26" s="22">
        <f t="shared" si="1"/>
        <v>-3.9943363051861525E-2</v>
      </c>
      <c r="L26" s="22">
        <f t="shared" si="2"/>
        <v>5.9046049136668444E-3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635507.2561</v>
      </c>
      <c r="F27" s="25">
        <f>VLOOKUP(C27,RA!B31:I62,8,0)</f>
        <v>33078.196300000003</v>
      </c>
      <c r="G27" s="16">
        <f t="shared" si="0"/>
        <v>602429.05980000005</v>
      </c>
      <c r="H27" s="27">
        <f>RA!J31</f>
        <v>5.20500686380755</v>
      </c>
      <c r="I27" s="20">
        <f>VLOOKUP(B27,RMS!B:D,3,FALSE)</f>
        <v>635507.19393893797</v>
      </c>
      <c r="J27" s="21">
        <f>VLOOKUP(B27,RMS!B:E,4,FALSE)</f>
        <v>602429.00552035403</v>
      </c>
      <c r="K27" s="22">
        <f t="shared" si="1"/>
        <v>6.2161062029190361E-2</v>
      </c>
      <c r="L27" s="22">
        <f t="shared" si="2"/>
        <v>5.4279646021313965E-2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83847.747799999997</v>
      </c>
      <c r="F28" s="25">
        <f>VLOOKUP(C28,RA!B32:I63,8,0)</f>
        <v>20694.350699999999</v>
      </c>
      <c r="G28" s="16">
        <f t="shared" si="0"/>
        <v>63153.397100000002</v>
      </c>
      <c r="H28" s="27">
        <f>RA!J32</f>
        <v>24.680866502653998</v>
      </c>
      <c r="I28" s="20">
        <f>VLOOKUP(B28,RMS!B:D,3,FALSE)</f>
        <v>83847.686294803701</v>
      </c>
      <c r="J28" s="21">
        <f>VLOOKUP(B28,RMS!B:E,4,FALSE)</f>
        <v>63153.403274846103</v>
      </c>
      <c r="K28" s="22">
        <f t="shared" si="1"/>
        <v>6.1505196295911446E-2</v>
      </c>
      <c r="L28" s="22">
        <f t="shared" si="2"/>
        <v>-6.174846101203002E-3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116579.87239999999</v>
      </c>
      <c r="F30" s="25">
        <f>VLOOKUP(C30,RA!B34:I66,8,0)</f>
        <v>16739.309700000002</v>
      </c>
      <c r="G30" s="16">
        <f t="shared" si="0"/>
        <v>99840.562699999995</v>
      </c>
      <c r="H30" s="27">
        <f>RA!J34</f>
        <v>0</v>
      </c>
      <c r="I30" s="20">
        <f>VLOOKUP(B30,RMS!B:D,3,FALSE)</f>
        <v>116579.8725</v>
      </c>
      <c r="J30" s="21">
        <f>VLOOKUP(B30,RMS!B:E,4,FALSE)</f>
        <v>99840.563800000004</v>
      </c>
      <c r="K30" s="22">
        <f t="shared" si="1"/>
        <v>-1.0000000474974513E-4</v>
      </c>
      <c r="L30" s="22">
        <f t="shared" si="2"/>
        <v>-1.1000000085914508E-3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113525.67</v>
      </c>
      <c r="F31" s="25">
        <f>VLOOKUP(C31,RA!B35:I67,8,0)</f>
        <v>3291.74</v>
      </c>
      <c r="G31" s="16">
        <f t="shared" si="0"/>
        <v>110233.93</v>
      </c>
      <c r="H31" s="27">
        <f>RA!J35</f>
        <v>14.3586618816714</v>
      </c>
      <c r="I31" s="20">
        <f>VLOOKUP(B31,RMS!B:D,3,FALSE)</f>
        <v>113525.67</v>
      </c>
      <c r="J31" s="21">
        <f>VLOOKUP(B31,RMS!B:E,4,FALSE)</f>
        <v>110233.93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143392.4</v>
      </c>
      <c r="F32" s="25">
        <f>VLOOKUP(C32,RA!B34:I67,8,0)</f>
        <v>-21887.17</v>
      </c>
      <c r="G32" s="16">
        <f t="shared" si="0"/>
        <v>165279.57</v>
      </c>
      <c r="H32" s="27">
        <f>RA!J35</f>
        <v>14.3586618816714</v>
      </c>
      <c r="I32" s="20">
        <f>VLOOKUP(B32,RMS!B:D,3,FALSE)</f>
        <v>143392.4</v>
      </c>
      <c r="J32" s="21">
        <f>VLOOKUP(B32,RMS!B:E,4,FALSE)</f>
        <v>165279.57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13877.78</v>
      </c>
      <c r="F33" s="25">
        <f>VLOOKUP(C33,RA!B34:I68,8,0)</f>
        <v>1521.37</v>
      </c>
      <c r="G33" s="16">
        <f t="shared" si="0"/>
        <v>12356.41</v>
      </c>
      <c r="H33" s="27">
        <f>RA!J34</f>
        <v>0</v>
      </c>
      <c r="I33" s="20">
        <f>VLOOKUP(B33,RMS!B:D,3,FALSE)</f>
        <v>13877.78</v>
      </c>
      <c r="J33" s="21">
        <f>VLOOKUP(B33,RMS!B:E,4,FALSE)</f>
        <v>12356.41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41698.49</v>
      </c>
      <c r="F34" s="25">
        <f>VLOOKUP(C34,RA!B35:I69,8,0)</f>
        <v>-5965.68</v>
      </c>
      <c r="G34" s="16">
        <f t="shared" si="0"/>
        <v>47664.17</v>
      </c>
      <c r="H34" s="27">
        <f>RA!J35</f>
        <v>14.3586618816714</v>
      </c>
      <c r="I34" s="20">
        <f>VLOOKUP(B34,RMS!B:D,3,FALSE)</f>
        <v>41698.49</v>
      </c>
      <c r="J34" s="21">
        <f>VLOOKUP(B34,RMS!B:E,4,FALSE)</f>
        <v>47664.17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0.36</v>
      </c>
      <c r="F35" s="25">
        <f>VLOOKUP(C35,RA!B36:I70,8,0)</f>
        <v>0.36</v>
      </c>
      <c r="G35" s="16">
        <f t="shared" si="0"/>
        <v>0</v>
      </c>
      <c r="H35" s="27">
        <f>RA!J36</f>
        <v>2.89955566877518</v>
      </c>
      <c r="I35" s="20">
        <f>VLOOKUP(B35,RMS!B:D,3,FALSE)</f>
        <v>0.36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69079.486799999999</v>
      </c>
      <c r="F36" s="25">
        <f>VLOOKUP(C36,RA!B8:I70,8,0)</f>
        <v>4081.1792</v>
      </c>
      <c r="G36" s="16">
        <f t="shared" si="0"/>
        <v>64998.3076</v>
      </c>
      <c r="H36" s="27">
        <f>RA!J36</f>
        <v>2.89955566877518</v>
      </c>
      <c r="I36" s="20">
        <f>VLOOKUP(B36,RMS!B:D,3,FALSE)</f>
        <v>69079.487179487202</v>
      </c>
      <c r="J36" s="21">
        <f>VLOOKUP(B36,RMS!B:E,4,FALSE)</f>
        <v>64998.307692307702</v>
      </c>
      <c r="K36" s="22">
        <f t="shared" si="1"/>
        <v>-3.7948720273561776E-4</v>
      </c>
      <c r="L36" s="22">
        <f t="shared" si="2"/>
        <v>-9.2307702288962901E-5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297398.31030000001</v>
      </c>
      <c r="F37" s="25">
        <f>VLOOKUP(C37,RA!B8:I71,8,0)</f>
        <v>13020.246300000001</v>
      </c>
      <c r="G37" s="16">
        <f t="shared" si="0"/>
        <v>284378.06400000001</v>
      </c>
      <c r="H37" s="27">
        <f>RA!J37</f>
        <v>-15.2638284874233</v>
      </c>
      <c r="I37" s="20">
        <f>VLOOKUP(B37,RMS!B:D,3,FALSE)</f>
        <v>297398.303549573</v>
      </c>
      <c r="J37" s="21">
        <f>VLOOKUP(B37,RMS!B:E,4,FALSE)</f>
        <v>284378.06316324801</v>
      </c>
      <c r="K37" s="22">
        <f t="shared" si="1"/>
        <v>6.7504270118661225E-3</v>
      </c>
      <c r="L37" s="22">
        <f t="shared" si="2"/>
        <v>8.3675200585275888E-4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61188.06</v>
      </c>
      <c r="F38" s="25">
        <f>VLOOKUP(C38,RA!B9:I72,8,0)</f>
        <v>-3145.28</v>
      </c>
      <c r="G38" s="16">
        <f t="shared" si="0"/>
        <v>64333.34</v>
      </c>
      <c r="H38" s="27">
        <f>RA!J38</f>
        <v>10.9626323518603</v>
      </c>
      <c r="I38" s="20">
        <f>VLOOKUP(B38,RMS!B:D,3,FALSE)</f>
        <v>61188.06</v>
      </c>
      <c r="J38" s="21">
        <f>VLOOKUP(B38,RMS!B:E,4,FALSE)</f>
        <v>64333.34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44654.77</v>
      </c>
      <c r="F39" s="25">
        <f>VLOOKUP(C39,RA!B10:I73,8,0)</f>
        <v>6230.68</v>
      </c>
      <c r="G39" s="16">
        <f t="shared" si="0"/>
        <v>38424.089999999997</v>
      </c>
      <c r="H39" s="27">
        <f>RA!J39</f>
        <v>-14.306705110904501</v>
      </c>
      <c r="I39" s="20">
        <f>VLOOKUP(B39,RMS!B:D,3,FALSE)</f>
        <v>44654.77</v>
      </c>
      <c r="J39" s="21">
        <f>VLOOKUP(B39,RMS!B:E,4,FALSE)</f>
        <v>38424.089999999997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9138.9685000000009</v>
      </c>
      <c r="F40" s="25">
        <f>VLOOKUP(C40,RA!B8:I74,8,0)</f>
        <v>884.83150000000001</v>
      </c>
      <c r="G40" s="16">
        <f t="shared" si="0"/>
        <v>8254.1370000000006</v>
      </c>
      <c r="H40" s="27">
        <f>RA!J40</f>
        <v>100</v>
      </c>
      <c r="I40" s="20">
        <f>VLOOKUP(B40,RMS!B:D,3,FALSE)</f>
        <v>9138.9683079948609</v>
      </c>
      <c r="J40" s="21">
        <f>VLOOKUP(B40,RMS!B:E,4,FALSE)</f>
        <v>8254.1369185386902</v>
      </c>
      <c r="K40" s="22">
        <f t="shared" si="1"/>
        <v>1.9200513997930102E-4</v>
      </c>
      <c r="L40" s="22">
        <f t="shared" si="2"/>
        <v>8.146131040120963E-5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12868218.8171</v>
      </c>
      <c r="E7" s="67">
        <v>14307412.065300001</v>
      </c>
      <c r="F7" s="68">
        <v>89.940925433394796</v>
      </c>
      <c r="G7" s="67">
        <v>14385530.6702</v>
      </c>
      <c r="H7" s="68">
        <v>-10.5474861364909</v>
      </c>
      <c r="I7" s="67">
        <v>1507520.4083</v>
      </c>
      <c r="J7" s="68">
        <v>11.715066628310099</v>
      </c>
      <c r="K7" s="67">
        <v>1511399.9648</v>
      </c>
      <c r="L7" s="68">
        <v>10.5063900626962</v>
      </c>
      <c r="M7" s="68">
        <v>-2.566862902179E-3</v>
      </c>
      <c r="N7" s="67">
        <v>305149531.06099999</v>
      </c>
      <c r="O7" s="67">
        <v>6318121439.5141001</v>
      </c>
      <c r="P7" s="67">
        <v>749622</v>
      </c>
      <c r="Q7" s="67">
        <v>758699</v>
      </c>
      <c r="R7" s="68">
        <v>-1.19639013627275</v>
      </c>
      <c r="S7" s="67">
        <v>17.1662768930208</v>
      </c>
      <c r="T7" s="67">
        <v>17.1906032708624</v>
      </c>
      <c r="U7" s="69">
        <v>-0.141710272956727</v>
      </c>
      <c r="V7" s="57"/>
      <c r="W7" s="57"/>
    </row>
    <row r="8" spans="1:23" ht="14.25" thickBot="1" x14ac:dyDescent="0.2">
      <c r="A8" s="54">
        <v>42290</v>
      </c>
      <c r="B8" s="44" t="s">
        <v>6</v>
      </c>
      <c r="C8" s="45"/>
      <c r="D8" s="70">
        <v>496528.28899999999</v>
      </c>
      <c r="E8" s="70">
        <v>567748.26269999996</v>
      </c>
      <c r="F8" s="71">
        <v>87.455712614371706</v>
      </c>
      <c r="G8" s="70">
        <v>544290.92909999995</v>
      </c>
      <c r="H8" s="71">
        <v>-8.7752041319110194</v>
      </c>
      <c r="I8" s="70">
        <v>125985.9241</v>
      </c>
      <c r="J8" s="71">
        <v>25.373362785377999</v>
      </c>
      <c r="K8" s="70">
        <v>127945.22380000001</v>
      </c>
      <c r="L8" s="71">
        <v>23.506771279756801</v>
      </c>
      <c r="M8" s="71">
        <v>-1.5313582186253999E-2</v>
      </c>
      <c r="N8" s="70">
        <v>10016277.790200001</v>
      </c>
      <c r="O8" s="70">
        <v>225973622.55430001</v>
      </c>
      <c r="P8" s="70">
        <v>20139</v>
      </c>
      <c r="Q8" s="70">
        <v>21045</v>
      </c>
      <c r="R8" s="71">
        <v>-4.3050605844618701</v>
      </c>
      <c r="S8" s="70">
        <v>24.655061770693699</v>
      </c>
      <c r="T8" s="70">
        <v>23.957108914231402</v>
      </c>
      <c r="U8" s="72">
        <v>2.8308704433743999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62311.932800000002</v>
      </c>
      <c r="E9" s="70">
        <v>77426.2595</v>
      </c>
      <c r="F9" s="71">
        <v>80.479068990798893</v>
      </c>
      <c r="G9" s="70">
        <v>69207.495299999995</v>
      </c>
      <c r="H9" s="71">
        <v>-9.9636064997139098</v>
      </c>
      <c r="I9" s="70">
        <v>13605.183300000001</v>
      </c>
      <c r="J9" s="71">
        <v>21.833993408081199</v>
      </c>
      <c r="K9" s="70">
        <v>15344.3163</v>
      </c>
      <c r="L9" s="71">
        <v>22.1714660146067</v>
      </c>
      <c r="M9" s="71">
        <v>-0.113340533784487</v>
      </c>
      <c r="N9" s="70">
        <v>1597490.6239</v>
      </c>
      <c r="O9" s="70">
        <v>37114115.4626</v>
      </c>
      <c r="P9" s="70">
        <v>3803</v>
      </c>
      <c r="Q9" s="70">
        <v>3588</v>
      </c>
      <c r="R9" s="71">
        <v>5.9921962095875099</v>
      </c>
      <c r="S9" s="70">
        <v>16.384941572442798</v>
      </c>
      <c r="T9" s="70">
        <v>15.745595122631</v>
      </c>
      <c r="U9" s="72">
        <v>3.9020367999792498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87264.011700000003</v>
      </c>
      <c r="E10" s="70">
        <v>104714.6436</v>
      </c>
      <c r="F10" s="71">
        <v>83.335060598916996</v>
      </c>
      <c r="G10" s="70">
        <v>86929.606</v>
      </c>
      <c r="H10" s="71">
        <v>0.384685627126857</v>
      </c>
      <c r="I10" s="70">
        <v>24096.821400000001</v>
      </c>
      <c r="J10" s="71">
        <v>27.613698855424001</v>
      </c>
      <c r="K10" s="70">
        <v>23476.3024</v>
      </c>
      <c r="L10" s="71">
        <v>27.006106987301902</v>
      </c>
      <c r="M10" s="71">
        <v>2.6431717798967001E-2</v>
      </c>
      <c r="N10" s="70">
        <v>2080580.4169999999</v>
      </c>
      <c r="O10" s="70">
        <v>57098928.175300002</v>
      </c>
      <c r="P10" s="70">
        <v>68202</v>
      </c>
      <c r="Q10" s="70">
        <v>70259</v>
      </c>
      <c r="R10" s="71">
        <v>-2.9277387950298199</v>
      </c>
      <c r="S10" s="70">
        <v>1.2794934415413</v>
      </c>
      <c r="T10" s="70">
        <v>1.2233934342931201</v>
      </c>
      <c r="U10" s="72">
        <v>4.3845482459534102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40064.058199999999</v>
      </c>
      <c r="E11" s="70">
        <v>47634.266100000001</v>
      </c>
      <c r="F11" s="71">
        <v>84.107642418363994</v>
      </c>
      <c r="G11" s="70">
        <v>44919.554100000001</v>
      </c>
      <c r="H11" s="71">
        <v>-10.809314556397201</v>
      </c>
      <c r="I11" s="70">
        <v>8651.0879000000004</v>
      </c>
      <c r="J11" s="71">
        <v>21.5931393090878</v>
      </c>
      <c r="K11" s="70">
        <v>9828.3379999999997</v>
      </c>
      <c r="L11" s="71">
        <v>21.879865454853199</v>
      </c>
      <c r="M11" s="71">
        <v>-0.11978119800112701</v>
      </c>
      <c r="N11" s="70">
        <v>642748.55319999997</v>
      </c>
      <c r="O11" s="70">
        <v>18537876.123599999</v>
      </c>
      <c r="P11" s="70">
        <v>2006</v>
      </c>
      <c r="Q11" s="70">
        <v>2013</v>
      </c>
      <c r="R11" s="71">
        <v>-0.34773969200199201</v>
      </c>
      <c r="S11" s="70">
        <v>19.9721127617149</v>
      </c>
      <c r="T11" s="70">
        <v>19.262185047193199</v>
      </c>
      <c r="U11" s="72">
        <v>3.5545949644470798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180727.4008</v>
      </c>
      <c r="E12" s="70">
        <v>246542.27720000001</v>
      </c>
      <c r="F12" s="71">
        <v>73.304831468474802</v>
      </c>
      <c r="G12" s="70">
        <v>246997.6476</v>
      </c>
      <c r="H12" s="71">
        <v>-26.830314962076599</v>
      </c>
      <c r="I12" s="70">
        <v>25504.454699999998</v>
      </c>
      <c r="J12" s="71">
        <v>14.1121128213559</v>
      </c>
      <c r="K12" s="70">
        <v>40375.138400000003</v>
      </c>
      <c r="L12" s="71">
        <v>16.3463655594751</v>
      </c>
      <c r="M12" s="71">
        <v>-0.36831288484202501</v>
      </c>
      <c r="N12" s="70">
        <v>3543034.8399</v>
      </c>
      <c r="O12" s="70">
        <v>67633539.5308</v>
      </c>
      <c r="P12" s="70">
        <v>1418</v>
      </c>
      <c r="Q12" s="70">
        <v>1587</v>
      </c>
      <c r="R12" s="71">
        <v>-10.6490233144297</v>
      </c>
      <c r="S12" s="70">
        <v>127.452327785614</v>
      </c>
      <c r="T12" s="70">
        <v>123.42149981096399</v>
      </c>
      <c r="U12" s="72">
        <v>3.1626162069238002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196164.82639999999</v>
      </c>
      <c r="E13" s="70">
        <v>250054.71470000001</v>
      </c>
      <c r="F13" s="71">
        <v>78.448761358227699</v>
      </c>
      <c r="G13" s="70">
        <v>243757.77220000001</v>
      </c>
      <c r="H13" s="71">
        <v>-19.524688534218502</v>
      </c>
      <c r="I13" s="70">
        <v>54818.608899999999</v>
      </c>
      <c r="J13" s="71">
        <v>27.945177484682802</v>
      </c>
      <c r="K13" s="70">
        <v>67392.1109</v>
      </c>
      <c r="L13" s="71">
        <v>27.647163941384299</v>
      </c>
      <c r="M13" s="71">
        <v>-0.18657231287289999</v>
      </c>
      <c r="N13" s="70">
        <v>4072568.7118000002</v>
      </c>
      <c r="O13" s="70">
        <v>103128789.37459999</v>
      </c>
      <c r="P13" s="70">
        <v>7495</v>
      </c>
      <c r="Q13" s="70">
        <v>7830</v>
      </c>
      <c r="R13" s="71">
        <v>-4.2784163473818602</v>
      </c>
      <c r="S13" s="70">
        <v>26.172758692461599</v>
      </c>
      <c r="T13" s="70">
        <v>26.156443652618101</v>
      </c>
      <c r="U13" s="72">
        <v>6.2335957914163999E-2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109308.5959</v>
      </c>
      <c r="E14" s="70">
        <v>146807.69469999999</v>
      </c>
      <c r="F14" s="71">
        <v>74.456993636042696</v>
      </c>
      <c r="G14" s="70">
        <v>171855.00880000001</v>
      </c>
      <c r="H14" s="71">
        <v>-36.3948734091246</v>
      </c>
      <c r="I14" s="70">
        <v>22805.202300000001</v>
      </c>
      <c r="J14" s="71">
        <v>20.8631371688857</v>
      </c>
      <c r="K14" s="70">
        <v>30881.291399999998</v>
      </c>
      <c r="L14" s="71">
        <v>17.969386877713202</v>
      </c>
      <c r="M14" s="71">
        <v>-0.26152044600051899</v>
      </c>
      <c r="N14" s="70">
        <v>2320710.0967999999</v>
      </c>
      <c r="O14" s="70">
        <v>53155964.895000003</v>
      </c>
      <c r="P14" s="70">
        <v>1560</v>
      </c>
      <c r="Q14" s="70">
        <v>1589</v>
      </c>
      <c r="R14" s="71">
        <v>-1.82504719949654</v>
      </c>
      <c r="S14" s="70">
        <v>70.069612756410294</v>
      </c>
      <c r="T14" s="70">
        <v>69.000172687224705</v>
      </c>
      <c r="U14" s="72">
        <v>1.5262537170048101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64121.843500000003</v>
      </c>
      <c r="E15" s="70">
        <v>92469.795400000003</v>
      </c>
      <c r="F15" s="71">
        <v>69.343555073984703</v>
      </c>
      <c r="G15" s="70">
        <v>100707.7444</v>
      </c>
      <c r="H15" s="71">
        <v>-36.328785951837901</v>
      </c>
      <c r="I15" s="70">
        <v>12477.7646</v>
      </c>
      <c r="J15" s="71">
        <v>19.4594601760007</v>
      </c>
      <c r="K15" s="70">
        <v>18955.6247</v>
      </c>
      <c r="L15" s="71">
        <v>18.822410146244898</v>
      </c>
      <c r="M15" s="71">
        <v>-0.34173814909935402</v>
      </c>
      <c r="N15" s="70">
        <v>1561571.4454000001</v>
      </c>
      <c r="O15" s="70">
        <v>40816591.838200003</v>
      </c>
      <c r="P15" s="70">
        <v>1881</v>
      </c>
      <c r="Q15" s="70">
        <v>2153</v>
      </c>
      <c r="R15" s="71">
        <v>-12.633534602879701</v>
      </c>
      <c r="S15" s="70">
        <v>34.089230994152103</v>
      </c>
      <c r="T15" s="70">
        <v>33.025333906177401</v>
      </c>
      <c r="U15" s="72">
        <v>3.1209184160157002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623435.12879999995</v>
      </c>
      <c r="E16" s="70">
        <v>659307.82389999996</v>
      </c>
      <c r="F16" s="71">
        <v>94.559036947597207</v>
      </c>
      <c r="G16" s="70">
        <v>629850.71770000004</v>
      </c>
      <c r="H16" s="71">
        <v>-1.0185888052057199</v>
      </c>
      <c r="I16" s="70">
        <v>19284.164799999999</v>
      </c>
      <c r="J16" s="71">
        <v>3.0932111312236299</v>
      </c>
      <c r="K16" s="70">
        <v>49629.063800000004</v>
      </c>
      <c r="L16" s="71">
        <v>7.87949626877118</v>
      </c>
      <c r="M16" s="71">
        <v>-0.61143404038985705</v>
      </c>
      <c r="N16" s="70">
        <v>13126145.5166</v>
      </c>
      <c r="O16" s="70">
        <v>316607546.11860001</v>
      </c>
      <c r="P16" s="70">
        <v>32356</v>
      </c>
      <c r="Q16" s="70">
        <v>33097</v>
      </c>
      <c r="R16" s="71">
        <v>-2.2388736139227099</v>
      </c>
      <c r="S16" s="70">
        <v>19.267991370997699</v>
      </c>
      <c r="T16" s="70">
        <v>19.338299589086599</v>
      </c>
      <c r="U16" s="72">
        <v>-0.36489645825151901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366387.15870000003</v>
      </c>
      <c r="E17" s="70">
        <v>558643.40630000003</v>
      </c>
      <c r="F17" s="71">
        <v>65.585157645849804</v>
      </c>
      <c r="G17" s="70">
        <v>621603.48470000003</v>
      </c>
      <c r="H17" s="71">
        <v>-41.057737332855098</v>
      </c>
      <c r="I17" s="70">
        <v>40463.652699999999</v>
      </c>
      <c r="J17" s="71">
        <v>11.043960395219999</v>
      </c>
      <c r="K17" s="70">
        <v>33439.057800000002</v>
      </c>
      <c r="L17" s="71">
        <v>5.3794836456134796</v>
      </c>
      <c r="M17" s="71">
        <v>0.21007155590370699</v>
      </c>
      <c r="N17" s="70">
        <v>12479081.1022</v>
      </c>
      <c r="O17" s="70">
        <v>312485868.15469998</v>
      </c>
      <c r="P17" s="70">
        <v>7454</v>
      </c>
      <c r="Q17" s="70">
        <v>7693</v>
      </c>
      <c r="R17" s="71">
        <v>-3.1067203951644302</v>
      </c>
      <c r="S17" s="70">
        <v>49.153093466595102</v>
      </c>
      <c r="T17" s="70">
        <v>43.325401715845601</v>
      </c>
      <c r="U17" s="72">
        <v>11.8562054587878</v>
      </c>
    </row>
    <row r="18" spans="1:21" ht="12" thickBot="1" x14ac:dyDescent="0.2">
      <c r="A18" s="55"/>
      <c r="B18" s="44" t="s">
        <v>16</v>
      </c>
      <c r="C18" s="45"/>
      <c r="D18" s="70">
        <v>1146907.6957</v>
      </c>
      <c r="E18" s="70">
        <v>1256732.3522999999</v>
      </c>
      <c r="F18" s="71">
        <v>91.261094186124396</v>
      </c>
      <c r="G18" s="70">
        <v>1157942.6375</v>
      </c>
      <c r="H18" s="71">
        <v>-0.95297827738897201</v>
      </c>
      <c r="I18" s="70">
        <v>163685.58290000001</v>
      </c>
      <c r="J18" s="71">
        <v>14.2719055346557</v>
      </c>
      <c r="K18" s="70">
        <v>169489.5258</v>
      </c>
      <c r="L18" s="71">
        <v>14.6371262540196</v>
      </c>
      <c r="M18" s="71">
        <v>-3.4243667109251003E-2</v>
      </c>
      <c r="N18" s="70">
        <v>24334864.881499998</v>
      </c>
      <c r="O18" s="70">
        <v>657866760.13409996</v>
      </c>
      <c r="P18" s="70">
        <v>58170</v>
      </c>
      <c r="Q18" s="70">
        <v>57010</v>
      </c>
      <c r="R18" s="71">
        <v>2.0347307489914099</v>
      </c>
      <c r="S18" s="70">
        <v>19.716480930032699</v>
      </c>
      <c r="T18" s="70">
        <v>19.684945300824399</v>
      </c>
      <c r="U18" s="72">
        <v>0.159945526385563</v>
      </c>
    </row>
    <row r="19" spans="1:21" ht="12" thickBot="1" x14ac:dyDescent="0.2">
      <c r="A19" s="55"/>
      <c r="B19" s="44" t="s">
        <v>17</v>
      </c>
      <c r="C19" s="45"/>
      <c r="D19" s="70">
        <v>432019.54790000001</v>
      </c>
      <c r="E19" s="70">
        <v>491384.90820000001</v>
      </c>
      <c r="F19" s="71">
        <v>87.918766061118504</v>
      </c>
      <c r="G19" s="70">
        <v>504329.62209999998</v>
      </c>
      <c r="H19" s="71">
        <v>-14.337859810594701</v>
      </c>
      <c r="I19" s="70">
        <v>34666.678699999997</v>
      </c>
      <c r="J19" s="71">
        <v>8.0243310443962503</v>
      </c>
      <c r="K19" s="70">
        <v>48117.179600000003</v>
      </c>
      <c r="L19" s="71">
        <v>9.5408196329302992</v>
      </c>
      <c r="M19" s="71">
        <v>-0.27953635295781099</v>
      </c>
      <c r="N19" s="70">
        <v>10019981.093699999</v>
      </c>
      <c r="O19" s="70">
        <v>204291303.08199999</v>
      </c>
      <c r="P19" s="70">
        <v>9368</v>
      </c>
      <c r="Q19" s="70">
        <v>9212</v>
      </c>
      <c r="R19" s="71">
        <v>1.6934433347807201</v>
      </c>
      <c r="S19" s="70">
        <v>46.116518776686597</v>
      </c>
      <c r="T19" s="70">
        <v>48.538449554928398</v>
      </c>
      <c r="U19" s="72">
        <v>-5.2517641020773</v>
      </c>
    </row>
    <row r="20" spans="1:21" ht="12" thickBot="1" x14ac:dyDescent="0.2">
      <c r="A20" s="55"/>
      <c r="B20" s="44" t="s">
        <v>18</v>
      </c>
      <c r="C20" s="45"/>
      <c r="D20" s="70">
        <v>886990.17550000001</v>
      </c>
      <c r="E20" s="70">
        <v>845729.92139999999</v>
      </c>
      <c r="F20" s="71">
        <v>104.878656064539</v>
      </c>
      <c r="G20" s="70">
        <v>836465.44140000001</v>
      </c>
      <c r="H20" s="71">
        <v>6.0402655745629197</v>
      </c>
      <c r="I20" s="70">
        <v>65689.328099999999</v>
      </c>
      <c r="J20" s="71">
        <v>7.40586873614137</v>
      </c>
      <c r="K20" s="70">
        <v>63520.898999999998</v>
      </c>
      <c r="L20" s="71">
        <v>7.5939657343983598</v>
      </c>
      <c r="M20" s="71">
        <v>3.4137254575065001E-2</v>
      </c>
      <c r="N20" s="70">
        <v>17966175.719500002</v>
      </c>
      <c r="O20" s="70">
        <v>341806142.20840001</v>
      </c>
      <c r="P20" s="70">
        <v>35491</v>
      </c>
      <c r="Q20" s="70">
        <v>36126</v>
      </c>
      <c r="R20" s="71">
        <v>-1.7577368100537001</v>
      </c>
      <c r="S20" s="70">
        <v>24.991974740074902</v>
      </c>
      <c r="T20" s="70">
        <v>23.924631719537199</v>
      </c>
      <c r="U20" s="72">
        <v>4.2707430350682802</v>
      </c>
    </row>
    <row r="21" spans="1:21" ht="12" thickBot="1" x14ac:dyDescent="0.2">
      <c r="A21" s="55"/>
      <c r="B21" s="44" t="s">
        <v>19</v>
      </c>
      <c r="C21" s="45"/>
      <c r="D21" s="70">
        <v>300061.14809999999</v>
      </c>
      <c r="E21" s="70">
        <v>360485.41970000003</v>
      </c>
      <c r="F21" s="71">
        <v>83.238081681559905</v>
      </c>
      <c r="G21" s="70">
        <v>357335.20110000001</v>
      </c>
      <c r="H21" s="71">
        <v>-16.0281026956457</v>
      </c>
      <c r="I21" s="70">
        <v>31211.804899999999</v>
      </c>
      <c r="J21" s="71">
        <v>10.401814795962199</v>
      </c>
      <c r="K21" s="70">
        <v>-8339.3696</v>
      </c>
      <c r="L21" s="71">
        <v>-2.3337666074678798</v>
      </c>
      <c r="M21" s="71">
        <v>-4.7427055517481804</v>
      </c>
      <c r="N21" s="70">
        <v>5548379.9096999997</v>
      </c>
      <c r="O21" s="70">
        <v>124518587.50409999</v>
      </c>
      <c r="P21" s="70">
        <v>26532</v>
      </c>
      <c r="Q21" s="70">
        <v>27005</v>
      </c>
      <c r="R21" s="71">
        <v>-1.7515274949083399</v>
      </c>
      <c r="S21" s="70">
        <v>11.309405551786501</v>
      </c>
      <c r="T21" s="70">
        <v>10.940534149231601</v>
      </c>
      <c r="U21" s="72">
        <v>3.2616338751476501</v>
      </c>
    </row>
    <row r="22" spans="1:21" ht="12" thickBot="1" x14ac:dyDescent="0.2">
      <c r="A22" s="55"/>
      <c r="B22" s="44" t="s">
        <v>20</v>
      </c>
      <c r="C22" s="45"/>
      <c r="D22" s="70">
        <v>940852.90240000002</v>
      </c>
      <c r="E22" s="70">
        <v>939834.42099999997</v>
      </c>
      <c r="F22" s="71">
        <v>100.10836817393</v>
      </c>
      <c r="G22" s="70">
        <v>878350.98699999996</v>
      </c>
      <c r="H22" s="71">
        <v>7.1158245764002297</v>
      </c>
      <c r="I22" s="70">
        <v>110512.23850000001</v>
      </c>
      <c r="J22" s="71">
        <v>11.745963499511699</v>
      </c>
      <c r="K22" s="70">
        <v>72616.963900000002</v>
      </c>
      <c r="L22" s="71">
        <v>8.2674198554751595</v>
      </c>
      <c r="M22" s="71">
        <v>0.52185154218489704</v>
      </c>
      <c r="N22" s="70">
        <v>17467596.817899998</v>
      </c>
      <c r="O22" s="70">
        <v>416125877.82340002</v>
      </c>
      <c r="P22" s="70">
        <v>58917</v>
      </c>
      <c r="Q22" s="70">
        <v>59609</v>
      </c>
      <c r="R22" s="71">
        <v>-1.1608985220352599</v>
      </c>
      <c r="S22" s="70">
        <v>15.969124402125001</v>
      </c>
      <c r="T22" s="70">
        <v>15.7940999547048</v>
      </c>
      <c r="U22" s="72">
        <v>1.0960178091975299</v>
      </c>
    </row>
    <row r="23" spans="1:21" ht="12" thickBot="1" x14ac:dyDescent="0.2">
      <c r="A23" s="55"/>
      <c r="B23" s="44" t="s">
        <v>21</v>
      </c>
      <c r="C23" s="45"/>
      <c r="D23" s="70">
        <v>2153760.2453999999</v>
      </c>
      <c r="E23" s="70">
        <v>2573221.3612000002</v>
      </c>
      <c r="F23" s="71">
        <v>83.698988274977296</v>
      </c>
      <c r="G23" s="70">
        <v>2348145.0871000001</v>
      </c>
      <c r="H23" s="71">
        <v>-8.2782296020757702</v>
      </c>
      <c r="I23" s="70">
        <v>271650.88630000001</v>
      </c>
      <c r="J23" s="71">
        <v>12.612865655784701</v>
      </c>
      <c r="K23" s="70">
        <v>228553.1164</v>
      </c>
      <c r="L23" s="71">
        <v>9.7333472984953904</v>
      </c>
      <c r="M23" s="71">
        <v>0.18856785056727399</v>
      </c>
      <c r="N23" s="70">
        <v>46869262.314000003</v>
      </c>
      <c r="O23" s="70">
        <v>912659363.59599996</v>
      </c>
      <c r="P23" s="70">
        <v>67745</v>
      </c>
      <c r="Q23" s="70">
        <v>70146</v>
      </c>
      <c r="R23" s="71">
        <v>-3.4228608901434199</v>
      </c>
      <c r="S23" s="70">
        <v>31.792165405565001</v>
      </c>
      <c r="T23" s="70">
        <v>32.342157875003601</v>
      </c>
      <c r="U23" s="72">
        <v>-1.7299622797706899</v>
      </c>
    </row>
    <row r="24" spans="1:21" ht="12" thickBot="1" x14ac:dyDescent="0.2">
      <c r="A24" s="55"/>
      <c r="B24" s="44" t="s">
        <v>22</v>
      </c>
      <c r="C24" s="45"/>
      <c r="D24" s="70">
        <v>188758.55979999999</v>
      </c>
      <c r="E24" s="70">
        <v>227201.35949999999</v>
      </c>
      <c r="F24" s="71">
        <v>83.079854898491504</v>
      </c>
      <c r="G24" s="70">
        <v>199272.89780000001</v>
      </c>
      <c r="H24" s="71">
        <v>-5.2763512329472402</v>
      </c>
      <c r="I24" s="70">
        <v>31938.219099999998</v>
      </c>
      <c r="J24" s="71">
        <v>16.920143454071798</v>
      </c>
      <c r="K24" s="70">
        <v>38618.5314</v>
      </c>
      <c r="L24" s="71">
        <v>19.379720888466998</v>
      </c>
      <c r="M24" s="71">
        <v>-0.17298203887680699</v>
      </c>
      <c r="N24" s="70">
        <v>3887974.7368000001</v>
      </c>
      <c r="O24" s="70">
        <v>84836226.8715</v>
      </c>
      <c r="P24" s="70">
        <v>20353</v>
      </c>
      <c r="Q24" s="70">
        <v>20143</v>
      </c>
      <c r="R24" s="71">
        <v>1.0425457975475501</v>
      </c>
      <c r="S24" s="70">
        <v>9.2742376946887504</v>
      </c>
      <c r="T24" s="70">
        <v>9.5187870625030992</v>
      </c>
      <c r="U24" s="72">
        <v>-2.63686758809739</v>
      </c>
    </row>
    <row r="25" spans="1:21" ht="12" thickBot="1" x14ac:dyDescent="0.2">
      <c r="A25" s="55"/>
      <c r="B25" s="44" t="s">
        <v>23</v>
      </c>
      <c r="C25" s="45"/>
      <c r="D25" s="70">
        <v>221691.8015</v>
      </c>
      <c r="E25" s="70">
        <v>246232.86429999999</v>
      </c>
      <c r="F25" s="71">
        <v>90.033392630278598</v>
      </c>
      <c r="G25" s="70">
        <v>216679.57920000001</v>
      </c>
      <c r="H25" s="71">
        <v>2.3131955113193401</v>
      </c>
      <c r="I25" s="70">
        <v>18211.723600000001</v>
      </c>
      <c r="J25" s="71">
        <v>8.2148836703823704</v>
      </c>
      <c r="K25" s="70">
        <v>18757.5861</v>
      </c>
      <c r="L25" s="71">
        <v>8.6568315155745896</v>
      </c>
      <c r="M25" s="71">
        <v>-2.9100892678295999E-2</v>
      </c>
      <c r="N25" s="70">
        <v>4411870.0970000001</v>
      </c>
      <c r="O25" s="70">
        <v>92904092.198200002</v>
      </c>
      <c r="P25" s="70">
        <v>15627</v>
      </c>
      <c r="Q25" s="70">
        <v>15260</v>
      </c>
      <c r="R25" s="71">
        <v>2.40498034076015</v>
      </c>
      <c r="S25" s="70">
        <v>14.1864594291931</v>
      </c>
      <c r="T25" s="70">
        <v>14.413700570117999</v>
      </c>
      <c r="U25" s="72">
        <v>-1.6018171557117</v>
      </c>
    </row>
    <row r="26" spans="1:21" ht="12" thickBot="1" x14ac:dyDescent="0.2">
      <c r="A26" s="55"/>
      <c r="B26" s="44" t="s">
        <v>24</v>
      </c>
      <c r="C26" s="45"/>
      <c r="D26" s="70">
        <v>420510.06040000002</v>
      </c>
      <c r="E26" s="70">
        <v>460802.13130000001</v>
      </c>
      <c r="F26" s="71">
        <v>91.256101445032499</v>
      </c>
      <c r="G26" s="70">
        <v>423092.5894</v>
      </c>
      <c r="H26" s="71">
        <v>-0.61039334289979497</v>
      </c>
      <c r="I26" s="70">
        <v>91261.049799999993</v>
      </c>
      <c r="J26" s="71">
        <v>21.7024652663934</v>
      </c>
      <c r="K26" s="70">
        <v>102292.6124</v>
      </c>
      <c r="L26" s="71">
        <v>24.177358564720802</v>
      </c>
      <c r="M26" s="71">
        <v>-0.107843199437147</v>
      </c>
      <c r="N26" s="70">
        <v>7173588.1595000001</v>
      </c>
      <c r="O26" s="70">
        <v>190251490.59150001</v>
      </c>
      <c r="P26" s="70">
        <v>31750</v>
      </c>
      <c r="Q26" s="70">
        <v>32703</v>
      </c>
      <c r="R26" s="71">
        <v>-2.9141057395345999</v>
      </c>
      <c r="S26" s="70">
        <v>13.2444113511811</v>
      </c>
      <c r="T26" s="70">
        <v>13.3697766688071</v>
      </c>
      <c r="U26" s="72">
        <v>-0.94655258208104398</v>
      </c>
    </row>
    <row r="27" spans="1:21" ht="12" thickBot="1" x14ac:dyDescent="0.2">
      <c r="A27" s="55"/>
      <c r="B27" s="44" t="s">
        <v>25</v>
      </c>
      <c r="C27" s="45"/>
      <c r="D27" s="70">
        <v>166087.47070000001</v>
      </c>
      <c r="E27" s="70">
        <v>204291.97829999999</v>
      </c>
      <c r="F27" s="71">
        <v>81.299066210080397</v>
      </c>
      <c r="G27" s="70">
        <v>197547.33840000001</v>
      </c>
      <c r="H27" s="71">
        <v>-15.9252298486042</v>
      </c>
      <c r="I27" s="70">
        <v>30296.438999999998</v>
      </c>
      <c r="J27" s="71">
        <v>18.2412549678258</v>
      </c>
      <c r="K27" s="70">
        <v>61431.435700000002</v>
      </c>
      <c r="L27" s="71">
        <v>31.097070807206599</v>
      </c>
      <c r="M27" s="71">
        <v>-0.50682515141022499</v>
      </c>
      <c r="N27" s="70">
        <v>2979442.932</v>
      </c>
      <c r="O27" s="70">
        <v>77353824.827000007</v>
      </c>
      <c r="P27" s="70">
        <v>23626</v>
      </c>
      <c r="Q27" s="70">
        <v>23725</v>
      </c>
      <c r="R27" s="71">
        <v>-0.417281348788201</v>
      </c>
      <c r="S27" s="70">
        <v>7.0298599297384197</v>
      </c>
      <c r="T27" s="70">
        <v>6.9586488387776599</v>
      </c>
      <c r="U27" s="72">
        <v>1.01298022538854</v>
      </c>
    </row>
    <row r="28" spans="1:21" ht="12" thickBot="1" x14ac:dyDescent="0.2">
      <c r="A28" s="55"/>
      <c r="B28" s="44" t="s">
        <v>26</v>
      </c>
      <c r="C28" s="45"/>
      <c r="D28" s="70">
        <v>832625.61549999996</v>
      </c>
      <c r="E28" s="70">
        <v>972219.76410000003</v>
      </c>
      <c r="F28" s="71">
        <v>85.641708412580499</v>
      </c>
      <c r="G28" s="70">
        <v>897724.19590000005</v>
      </c>
      <c r="H28" s="71">
        <v>-7.25151229044645</v>
      </c>
      <c r="I28" s="70">
        <v>45103.580900000001</v>
      </c>
      <c r="J28" s="71">
        <v>5.4170301826367497</v>
      </c>
      <c r="K28" s="70">
        <v>30369.779600000002</v>
      </c>
      <c r="L28" s="71">
        <v>3.38297438552976</v>
      </c>
      <c r="M28" s="71">
        <v>0.48514679704820801</v>
      </c>
      <c r="N28" s="70">
        <v>13849756.842</v>
      </c>
      <c r="O28" s="70">
        <v>275188251.4267</v>
      </c>
      <c r="P28" s="70">
        <v>39965</v>
      </c>
      <c r="Q28" s="70">
        <v>39183</v>
      </c>
      <c r="R28" s="71">
        <v>1.99576346885129</v>
      </c>
      <c r="S28" s="70">
        <v>20.8338700237708</v>
      </c>
      <c r="T28" s="70">
        <v>20.721559410969</v>
      </c>
      <c r="U28" s="72">
        <v>0.53907705420843</v>
      </c>
    </row>
    <row r="29" spans="1:21" ht="12" thickBot="1" x14ac:dyDescent="0.2">
      <c r="A29" s="55"/>
      <c r="B29" s="44" t="s">
        <v>27</v>
      </c>
      <c r="C29" s="45"/>
      <c r="D29" s="70">
        <v>609323.89919999999</v>
      </c>
      <c r="E29" s="70">
        <v>663051.68799999997</v>
      </c>
      <c r="F29" s="71">
        <v>91.896892840728299</v>
      </c>
      <c r="G29" s="70">
        <v>639336.39450000005</v>
      </c>
      <c r="H29" s="71">
        <v>-4.6943198538653004</v>
      </c>
      <c r="I29" s="70">
        <v>92713.937399999995</v>
      </c>
      <c r="J29" s="71">
        <v>15.215870823666499</v>
      </c>
      <c r="K29" s="70">
        <v>71538.374500000005</v>
      </c>
      <c r="L29" s="71">
        <v>11.189473196805499</v>
      </c>
      <c r="M29" s="71">
        <v>0.29600285228734102</v>
      </c>
      <c r="N29" s="70">
        <v>9994955.7921999991</v>
      </c>
      <c r="O29" s="70">
        <v>200888945.2304</v>
      </c>
      <c r="P29" s="70">
        <v>100237</v>
      </c>
      <c r="Q29" s="70">
        <v>99861</v>
      </c>
      <c r="R29" s="71">
        <v>0.37652336748079701</v>
      </c>
      <c r="S29" s="70">
        <v>6.07883215978132</v>
      </c>
      <c r="T29" s="70">
        <v>6.0766192217181896</v>
      </c>
      <c r="U29" s="72">
        <v>3.6404000060581997E-2</v>
      </c>
    </row>
    <row r="30" spans="1:21" ht="12" thickBot="1" x14ac:dyDescent="0.2">
      <c r="A30" s="55"/>
      <c r="B30" s="44" t="s">
        <v>28</v>
      </c>
      <c r="C30" s="45"/>
      <c r="D30" s="70">
        <v>712427.27729999996</v>
      </c>
      <c r="E30" s="70">
        <v>860956.40049999999</v>
      </c>
      <c r="F30" s="71">
        <v>82.748357162599405</v>
      </c>
      <c r="G30" s="70">
        <v>963676.30689999997</v>
      </c>
      <c r="H30" s="71">
        <v>-26.071931809575101</v>
      </c>
      <c r="I30" s="70">
        <v>104341.94070000001</v>
      </c>
      <c r="J30" s="71">
        <v>14.6459777755059</v>
      </c>
      <c r="K30" s="70">
        <v>119485.35189999999</v>
      </c>
      <c r="L30" s="71">
        <v>12.3989093686827</v>
      </c>
      <c r="M30" s="71">
        <v>-0.126738641676127</v>
      </c>
      <c r="N30" s="70">
        <v>14450821.774599999</v>
      </c>
      <c r="O30" s="70">
        <v>364146202.24620003</v>
      </c>
      <c r="P30" s="70">
        <v>60166</v>
      </c>
      <c r="Q30" s="70">
        <v>63285</v>
      </c>
      <c r="R30" s="71">
        <v>-4.9284980643122402</v>
      </c>
      <c r="S30" s="70">
        <v>11.841027778147099</v>
      </c>
      <c r="T30" s="70">
        <v>12.102996675357501</v>
      </c>
      <c r="U30" s="72">
        <v>-2.2123830981450201</v>
      </c>
    </row>
    <row r="31" spans="1:21" ht="12" thickBot="1" x14ac:dyDescent="0.2">
      <c r="A31" s="55"/>
      <c r="B31" s="44" t="s">
        <v>29</v>
      </c>
      <c r="C31" s="45"/>
      <c r="D31" s="70">
        <v>635507.2561</v>
      </c>
      <c r="E31" s="70">
        <v>696280.49710000004</v>
      </c>
      <c r="F31" s="71">
        <v>91.271730106886594</v>
      </c>
      <c r="G31" s="70">
        <v>879944.04669999995</v>
      </c>
      <c r="H31" s="71">
        <v>-27.778674282381498</v>
      </c>
      <c r="I31" s="70">
        <v>33078.196300000003</v>
      </c>
      <c r="J31" s="71">
        <v>5.20500686380755</v>
      </c>
      <c r="K31" s="70">
        <v>26520.888299999999</v>
      </c>
      <c r="L31" s="71">
        <v>3.0139289423525999</v>
      </c>
      <c r="M31" s="71">
        <v>0.24725069257955501</v>
      </c>
      <c r="N31" s="70">
        <v>20089563.118099999</v>
      </c>
      <c r="O31" s="70">
        <v>349161659.97409999</v>
      </c>
      <c r="P31" s="70">
        <v>25858</v>
      </c>
      <c r="Q31" s="70">
        <v>25326</v>
      </c>
      <c r="R31" s="71">
        <v>2.1006080707573198</v>
      </c>
      <c r="S31" s="70">
        <v>24.576813987934099</v>
      </c>
      <c r="T31" s="70">
        <v>25.0001147911237</v>
      </c>
      <c r="U31" s="72">
        <v>-1.72235833089455</v>
      </c>
    </row>
    <row r="32" spans="1:21" ht="12" thickBot="1" x14ac:dyDescent="0.2">
      <c r="A32" s="55"/>
      <c r="B32" s="44" t="s">
        <v>30</v>
      </c>
      <c r="C32" s="45"/>
      <c r="D32" s="70">
        <v>83847.747799999997</v>
      </c>
      <c r="E32" s="70">
        <v>108426.70540000001</v>
      </c>
      <c r="F32" s="71">
        <v>77.331269534267307</v>
      </c>
      <c r="G32" s="70">
        <v>100922.81849999999</v>
      </c>
      <c r="H32" s="71">
        <v>-16.9189395954097</v>
      </c>
      <c r="I32" s="70">
        <v>20694.350699999999</v>
      </c>
      <c r="J32" s="71">
        <v>24.680866502653998</v>
      </c>
      <c r="K32" s="70">
        <v>28653.5386</v>
      </c>
      <c r="L32" s="71">
        <v>28.391536251041199</v>
      </c>
      <c r="M32" s="71">
        <v>-0.277773297431403</v>
      </c>
      <c r="N32" s="70">
        <v>1353279.2452</v>
      </c>
      <c r="O32" s="70">
        <v>36672400.0735</v>
      </c>
      <c r="P32" s="70">
        <v>19054</v>
      </c>
      <c r="Q32" s="70">
        <v>18689</v>
      </c>
      <c r="R32" s="71">
        <v>1.95302049333832</v>
      </c>
      <c r="S32" s="70">
        <v>4.40053258108534</v>
      </c>
      <c r="T32" s="70">
        <v>4.3598826850018702</v>
      </c>
      <c r="U32" s="72">
        <v>0.92374946292154902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20</v>
      </c>
      <c r="O33" s="70">
        <v>241.31389999999999</v>
      </c>
      <c r="P33" s="73"/>
      <c r="Q33" s="70">
        <v>1</v>
      </c>
      <c r="R33" s="73"/>
      <c r="S33" s="73"/>
      <c r="T33" s="70">
        <v>2.9060000000000001</v>
      </c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116579.87239999999</v>
      </c>
      <c r="E35" s="70">
        <v>149045.16510000001</v>
      </c>
      <c r="F35" s="71">
        <v>78.217815600916794</v>
      </c>
      <c r="G35" s="70">
        <v>129087.82580000001</v>
      </c>
      <c r="H35" s="71">
        <v>-9.6894911061396307</v>
      </c>
      <c r="I35" s="70">
        <v>16739.309700000002</v>
      </c>
      <c r="J35" s="71">
        <v>14.3586618816714</v>
      </c>
      <c r="K35" s="70">
        <v>14464.6266</v>
      </c>
      <c r="L35" s="71">
        <v>11.205260070311001</v>
      </c>
      <c r="M35" s="71">
        <v>0.15725833531022501</v>
      </c>
      <c r="N35" s="70">
        <v>2539397.8618999999</v>
      </c>
      <c r="O35" s="70">
        <v>54567278.870999999</v>
      </c>
      <c r="P35" s="70">
        <v>8450</v>
      </c>
      <c r="Q35" s="70">
        <v>8509</v>
      </c>
      <c r="R35" s="71">
        <v>-0.69338347631918695</v>
      </c>
      <c r="S35" s="70">
        <v>13.796434603550299</v>
      </c>
      <c r="T35" s="70">
        <v>13.5767192737102</v>
      </c>
      <c r="U35" s="72">
        <v>1.59255152620059</v>
      </c>
    </row>
    <row r="36" spans="1:21" ht="12" customHeight="1" thickBot="1" x14ac:dyDescent="0.2">
      <c r="A36" s="55"/>
      <c r="B36" s="44" t="s">
        <v>70</v>
      </c>
      <c r="C36" s="45"/>
      <c r="D36" s="70">
        <v>113525.67</v>
      </c>
      <c r="E36" s="73"/>
      <c r="F36" s="73"/>
      <c r="G36" s="73"/>
      <c r="H36" s="73"/>
      <c r="I36" s="70">
        <v>3291.74</v>
      </c>
      <c r="J36" s="71">
        <v>2.89955566877518</v>
      </c>
      <c r="K36" s="73"/>
      <c r="L36" s="73"/>
      <c r="M36" s="73"/>
      <c r="N36" s="70">
        <v>2851985.99</v>
      </c>
      <c r="O36" s="70">
        <v>24728677.550000001</v>
      </c>
      <c r="P36" s="70">
        <v>64</v>
      </c>
      <c r="Q36" s="70">
        <v>74</v>
      </c>
      <c r="R36" s="71">
        <v>-13.5135135135135</v>
      </c>
      <c r="S36" s="70">
        <v>1773.83859375</v>
      </c>
      <c r="T36" s="70">
        <v>1385.64391891892</v>
      </c>
      <c r="U36" s="72">
        <v>21.8844418087902</v>
      </c>
    </row>
    <row r="37" spans="1:21" ht="12" thickBot="1" x14ac:dyDescent="0.2">
      <c r="A37" s="55"/>
      <c r="B37" s="44" t="s">
        <v>36</v>
      </c>
      <c r="C37" s="45"/>
      <c r="D37" s="70">
        <v>143392.4</v>
      </c>
      <c r="E37" s="70">
        <v>55579.567799999997</v>
      </c>
      <c r="F37" s="71">
        <v>257.994809380292</v>
      </c>
      <c r="G37" s="70">
        <v>160493.28</v>
      </c>
      <c r="H37" s="71">
        <v>-10.6552000183434</v>
      </c>
      <c r="I37" s="70">
        <v>-21887.17</v>
      </c>
      <c r="J37" s="71">
        <v>-15.2638284874233</v>
      </c>
      <c r="K37" s="70">
        <v>-12714.6</v>
      </c>
      <c r="L37" s="71">
        <v>-7.9222008547647604</v>
      </c>
      <c r="M37" s="71">
        <v>0.72142025702735502</v>
      </c>
      <c r="N37" s="70">
        <v>12958972.689999999</v>
      </c>
      <c r="O37" s="70">
        <v>144462969.44999999</v>
      </c>
      <c r="P37" s="70">
        <v>76</v>
      </c>
      <c r="Q37" s="70">
        <v>55</v>
      </c>
      <c r="R37" s="71">
        <v>38.181818181818201</v>
      </c>
      <c r="S37" s="70">
        <v>1886.7421052631601</v>
      </c>
      <c r="T37" s="70">
        <v>2238.9905454545501</v>
      </c>
      <c r="U37" s="72">
        <v>-18.669665515428601</v>
      </c>
    </row>
    <row r="38" spans="1:21" ht="12" thickBot="1" x14ac:dyDescent="0.2">
      <c r="A38" s="55"/>
      <c r="B38" s="44" t="s">
        <v>37</v>
      </c>
      <c r="C38" s="45"/>
      <c r="D38" s="70">
        <v>13877.78</v>
      </c>
      <c r="E38" s="70">
        <v>32247.503199999999</v>
      </c>
      <c r="F38" s="71">
        <v>43.0352077614493</v>
      </c>
      <c r="G38" s="70">
        <v>43674.33</v>
      </c>
      <c r="H38" s="71">
        <v>-68.224400923837905</v>
      </c>
      <c r="I38" s="70">
        <v>1521.37</v>
      </c>
      <c r="J38" s="71">
        <v>10.9626323518603</v>
      </c>
      <c r="K38" s="70">
        <v>-4105.1400000000003</v>
      </c>
      <c r="L38" s="71">
        <v>-9.3994344046033493</v>
      </c>
      <c r="M38" s="71">
        <v>-1.3706012462425201</v>
      </c>
      <c r="N38" s="70">
        <v>6910102.0800000001</v>
      </c>
      <c r="O38" s="70">
        <v>132240093.58</v>
      </c>
      <c r="P38" s="70">
        <v>12</v>
      </c>
      <c r="Q38" s="70">
        <v>15</v>
      </c>
      <c r="R38" s="71">
        <v>-20</v>
      </c>
      <c r="S38" s="70">
        <v>1156.48166666667</v>
      </c>
      <c r="T38" s="70">
        <v>1546.21</v>
      </c>
      <c r="U38" s="72">
        <v>-33.699482193837902</v>
      </c>
    </row>
    <row r="39" spans="1:21" ht="12" thickBot="1" x14ac:dyDescent="0.2">
      <c r="A39" s="55"/>
      <c r="B39" s="44" t="s">
        <v>38</v>
      </c>
      <c r="C39" s="45"/>
      <c r="D39" s="70">
        <v>41698.49</v>
      </c>
      <c r="E39" s="70">
        <v>32923.301800000001</v>
      </c>
      <c r="F39" s="71">
        <v>126.65342696582201</v>
      </c>
      <c r="G39" s="70">
        <v>66386.429999999993</v>
      </c>
      <c r="H39" s="71">
        <v>-37.188232595125299</v>
      </c>
      <c r="I39" s="70">
        <v>-5965.68</v>
      </c>
      <c r="J39" s="71">
        <v>-14.306705110904501</v>
      </c>
      <c r="K39" s="70">
        <v>-11600.82</v>
      </c>
      <c r="L39" s="71">
        <v>-17.474685715137898</v>
      </c>
      <c r="M39" s="71">
        <v>-0.48575359328047502</v>
      </c>
      <c r="N39" s="70">
        <v>7929229.7999999998</v>
      </c>
      <c r="O39" s="70">
        <v>97927623.230000004</v>
      </c>
      <c r="P39" s="70">
        <v>40</v>
      </c>
      <c r="Q39" s="70">
        <v>46</v>
      </c>
      <c r="R39" s="71">
        <v>-13.0434782608696</v>
      </c>
      <c r="S39" s="70">
        <v>1042.46225</v>
      </c>
      <c r="T39" s="70">
        <v>1957.1734782608701</v>
      </c>
      <c r="U39" s="72">
        <v>-87.7452615920499</v>
      </c>
    </row>
    <row r="40" spans="1:21" ht="12" thickBot="1" x14ac:dyDescent="0.2">
      <c r="A40" s="55"/>
      <c r="B40" s="44" t="s">
        <v>73</v>
      </c>
      <c r="C40" s="45"/>
      <c r="D40" s="70">
        <v>0.36</v>
      </c>
      <c r="E40" s="73"/>
      <c r="F40" s="73"/>
      <c r="G40" s="70">
        <v>29.08</v>
      </c>
      <c r="H40" s="71">
        <v>-98.762035763411305</v>
      </c>
      <c r="I40" s="70">
        <v>0.36</v>
      </c>
      <c r="J40" s="71">
        <v>100</v>
      </c>
      <c r="K40" s="70">
        <v>0.85</v>
      </c>
      <c r="L40" s="71">
        <v>2.9229711141678099</v>
      </c>
      <c r="M40" s="71">
        <v>-0.57647058823529396</v>
      </c>
      <c r="N40" s="70">
        <v>20.87</v>
      </c>
      <c r="O40" s="70">
        <v>4216.8</v>
      </c>
      <c r="P40" s="70">
        <v>9</v>
      </c>
      <c r="Q40" s="73"/>
      <c r="R40" s="73"/>
      <c r="S40" s="70">
        <v>0.04</v>
      </c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69079.486799999999</v>
      </c>
      <c r="E41" s="70">
        <v>85611.504000000001</v>
      </c>
      <c r="F41" s="71">
        <v>80.689490982426904</v>
      </c>
      <c r="G41" s="70">
        <v>183807.60620000001</v>
      </c>
      <c r="H41" s="71">
        <v>-62.417503699583001</v>
      </c>
      <c r="I41" s="70">
        <v>4081.1792</v>
      </c>
      <c r="J41" s="71">
        <v>5.9079466120179696</v>
      </c>
      <c r="K41" s="70">
        <v>10664.5784</v>
      </c>
      <c r="L41" s="71">
        <v>5.80203323490103</v>
      </c>
      <c r="M41" s="71">
        <v>-0.61731452975206202</v>
      </c>
      <c r="N41" s="70">
        <v>3182197.4314000001</v>
      </c>
      <c r="O41" s="70">
        <v>58462759.215599999</v>
      </c>
      <c r="P41" s="70">
        <v>171</v>
      </c>
      <c r="Q41" s="70">
        <v>152</v>
      </c>
      <c r="R41" s="71">
        <v>12.5</v>
      </c>
      <c r="S41" s="70">
        <v>403.973607017544</v>
      </c>
      <c r="T41" s="70">
        <v>293.07804539473699</v>
      </c>
      <c r="U41" s="72">
        <v>27.451189804583201</v>
      </c>
    </row>
    <row r="42" spans="1:21" ht="12" thickBot="1" x14ac:dyDescent="0.2">
      <c r="A42" s="55"/>
      <c r="B42" s="44" t="s">
        <v>34</v>
      </c>
      <c r="C42" s="45"/>
      <c r="D42" s="70">
        <v>297398.31030000001</v>
      </c>
      <c r="E42" s="70">
        <v>265800.32929999998</v>
      </c>
      <c r="F42" s="71">
        <v>111.887863752169</v>
      </c>
      <c r="G42" s="70">
        <v>327414.39789999998</v>
      </c>
      <c r="H42" s="71">
        <v>-9.1676138228861994</v>
      </c>
      <c r="I42" s="70">
        <v>13020.246300000001</v>
      </c>
      <c r="J42" s="71">
        <v>4.3780498574002804</v>
      </c>
      <c r="K42" s="70">
        <v>24766.015800000001</v>
      </c>
      <c r="L42" s="71">
        <v>7.5641193419857196</v>
      </c>
      <c r="M42" s="71">
        <v>-0.47426964413064798</v>
      </c>
      <c r="N42" s="70">
        <v>6499161.9298999999</v>
      </c>
      <c r="O42" s="70">
        <v>143875978.67019999</v>
      </c>
      <c r="P42" s="70">
        <v>1502</v>
      </c>
      <c r="Q42" s="70">
        <v>1550</v>
      </c>
      <c r="R42" s="71">
        <v>-3.0967741935483901</v>
      </c>
      <c r="S42" s="70">
        <v>198.001538149135</v>
      </c>
      <c r="T42" s="70">
        <v>177.93936961290299</v>
      </c>
      <c r="U42" s="72">
        <v>10.1323296393387</v>
      </c>
    </row>
    <row r="43" spans="1:21" ht="12" thickBot="1" x14ac:dyDescent="0.2">
      <c r="A43" s="55"/>
      <c r="B43" s="44" t="s">
        <v>39</v>
      </c>
      <c r="C43" s="45"/>
      <c r="D43" s="70">
        <v>61188.06</v>
      </c>
      <c r="E43" s="70">
        <v>23129.183300000001</v>
      </c>
      <c r="F43" s="71">
        <v>264.54915941627701</v>
      </c>
      <c r="G43" s="70">
        <v>58776.12</v>
      </c>
      <c r="H43" s="71">
        <v>4.1036053417612397</v>
      </c>
      <c r="I43" s="70">
        <v>-3145.28</v>
      </c>
      <c r="J43" s="71">
        <v>-5.1403492772936401</v>
      </c>
      <c r="K43" s="70">
        <v>-5963.26</v>
      </c>
      <c r="L43" s="71">
        <v>-10.145719043720501</v>
      </c>
      <c r="M43" s="71">
        <v>-0.47255695710064599</v>
      </c>
      <c r="N43" s="70">
        <v>7259801.0700000003</v>
      </c>
      <c r="O43" s="70">
        <v>66410524.030000001</v>
      </c>
      <c r="P43" s="70">
        <v>54</v>
      </c>
      <c r="Q43" s="70">
        <v>83</v>
      </c>
      <c r="R43" s="71">
        <v>-34.939759036144601</v>
      </c>
      <c r="S43" s="70">
        <v>1133.11222222222</v>
      </c>
      <c r="T43" s="70">
        <v>1297.27144578313</v>
      </c>
      <c r="U43" s="72">
        <v>-14.487463848811601</v>
      </c>
    </row>
    <row r="44" spans="1:21" ht="12" thickBot="1" x14ac:dyDescent="0.2">
      <c r="A44" s="55"/>
      <c r="B44" s="44" t="s">
        <v>40</v>
      </c>
      <c r="C44" s="45"/>
      <c r="D44" s="70">
        <v>44654.77</v>
      </c>
      <c r="E44" s="70">
        <v>4874.5944</v>
      </c>
      <c r="F44" s="71">
        <v>916.07149920001598</v>
      </c>
      <c r="G44" s="70">
        <v>44333.38</v>
      </c>
      <c r="H44" s="71">
        <v>0.72493908653028505</v>
      </c>
      <c r="I44" s="70">
        <v>6230.68</v>
      </c>
      <c r="J44" s="71">
        <v>13.9529998698907</v>
      </c>
      <c r="K44" s="70">
        <v>5952.26</v>
      </c>
      <c r="L44" s="71">
        <v>13.426136243164899</v>
      </c>
      <c r="M44" s="71">
        <v>4.6775510478373E-2</v>
      </c>
      <c r="N44" s="70">
        <v>2755362.86</v>
      </c>
      <c r="O44" s="70">
        <v>26186045.25</v>
      </c>
      <c r="P44" s="70">
        <v>47</v>
      </c>
      <c r="Q44" s="70">
        <v>54</v>
      </c>
      <c r="R44" s="71">
        <v>-12.962962962962999</v>
      </c>
      <c r="S44" s="70">
        <v>950.10148936170197</v>
      </c>
      <c r="T44" s="70">
        <v>1090.8681481481501</v>
      </c>
      <c r="U44" s="72">
        <v>-14.815960227682201</v>
      </c>
    </row>
    <row r="45" spans="1:21" ht="12" thickBot="1" x14ac:dyDescent="0.2">
      <c r="A45" s="56"/>
      <c r="B45" s="44" t="s">
        <v>35</v>
      </c>
      <c r="C45" s="45"/>
      <c r="D45" s="75">
        <v>9138.9685000000009</v>
      </c>
      <c r="E45" s="76"/>
      <c r="F45" s="76"/>
      <c r="G45" s="75">
        <v>10643.116900000001</v>
      </c>
      <c r="H45" s="77">
        <v>-14.132593056457001</v>
      </c>
      <c r="I45" s="75">
        <v>884.83150000000001</v>
      </c>
      <c r="J45" s="77">
        <v>9.6819624665518909</v>
      </c>
      <c r="K45" s="75">
        <v>1042.5728999999999</v>
      </c>
      <c r="L45" s="77">
        <v>9.79574789787379</v>
      </c>
      <c r="M45" s="77">
        <v>-0.15130011532047299</v>
      </c>
      <c r="N45" s="75">
        <v>425555.94709999999</v>
      </c>
      <c r="O45" s="75">
        <v>8031060.5385999996</v>
      </c>
      <c r="P45" s="75">
        <v>24</v>
      </c>
      <c r="Q45" s="75">
        <v>23</v>
      </c>
      <c r="R45" s="77">
        <v>4.3478260869565197</v>
      </c>
      <c r="S45" s="75">
        <v>380.79035416666699</v>
      </c>
      <c r="T45" s="75">
        <v>363.29189130434798</v>
      </c>
      <c r="U45" s="78">
        <v>4.5953009762059098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50953</v>
      </c>
      <c r="D2" s="32">
        <v>496528.92942393199</v>
      </c>
      <c r="E2" s="32">
        <v>370542.37740854698</v>
      </c>
      <c r="F2" s="32">
        <v>125986.55201538499</v>
      </c>
      <c r="G2" s="32">
        <v>370542.37740854698</v>
      </c>
      <c r="H2" s="32">
        <v>0.253734565197547</v>
      </c>
    </row>
    <row r="3" spans="1:8" ht="14.25" x14ac:dyDescent="0.2">
      <c r="A3" s="32">
        <v>2</v>
      </c>
      <c r="B3" s="33">
        <v>13</v>
      </c>
      <c r="C3" s="32">
        <v>7342</v>
      </c>
      <c r="D3" s="32">
        <v>62311.968149345703</v>
      </c>
      <c r="E3" s="32">
        <v>48706.742173738698</v>
      </c>
      <c r="F3" s="32">
        <v>13605.225975607</v>
      </c>
      <c r="G3" s="32">
        <v>48706.742173738698</v>
      </c>
      <c r="H3" s="32">
        <v>0.218340495087537</v>
      </c>
    </row>
    <row r="4" spans="1:8" ht="14.25" x14ac:dyDescent="0.2">
      <c r="A4" s="32">
        <v>3</v>
      </c>
      <c r="B4" s="33">
        <v>14</v>
      </c>
      <c r="C4" s="32">
        <v>87133</v>
      </c>
      <c r="D4" s="32">
        <v>87265.701884592694</v>
      </c>
      <c r="E4" s="32">
        <v>63167.191732212901</v>
      </c>
      <c r="F4" s="32">
        <v>24098.5101523798</v>
      </c>
      <c r="G4" s="32">
        <v>63167.191732212901</v>
      </c>
      <c r="H4" s="32">
        <v>0.27615099210741101</v>
      </c>
    </row>
    <row r="5" spans="1:8" ht="14.25" x14ac:dyDescent="0.2">
      <c r="A5" s="32">
        <v>4</v>
      </c>
      <c r="B5" s="33">
        <v>15</v>
      </c>
      <c r="C5" s="32">
        <v>2692</v>
      </c>
      <c r="D5" s="32">
        <v>40064.087278632498</v>
      </c>
      <c r="E5" s="32">
        <v>31412.970073504301</v>
      </c>
      <c r="F5" s="32">
        <v>8651.1172051282101</v>
      </c>
      <c r="G5" s="32">
        <v>31412.970073504301</v>
      </c>
      <c r="H5" s="32">
        <v>0.21593196782351601</v>
      </c>
    </row>
    <row r="6" spans="1:8" ht="14.25" x14ac:dyDescent="0.2">
      <c r="A6" s="32">
        <v>5</v>
      </c>
      <c r="B6" s="33">
        <v>16</v>
      </c>
      <c r="C6" s="32">
        <v>3349</v>
      </c>
      <c r="D6" s="32">
        <v>180727.400878632</v>
      </c>
      <c r="E6" s="32">
        <v>155222.94568290599</v>
      </c>
      <c r="F6" s="32">
        <v>25504.455195726499</v>
      </c>
      <c r="G6" s="32">
        <v>155222.94568290599</v>
      </c>
      <c r="H6" s="32">
        <v>0.14112113089511</v>
      </c>
    </row>
    <row r="7" spans="1:8" ht="14.25" x14ac:dyDescent="0.2">
      <c r="A7" s="32">
        <v>6</v>
      </c>
      <c r="B7" s="33">
        <v>17</v>
      </c>
      <c r="C7" s="32">
        <v>14206</v>
      </c>
      <c r="D7" s="32">
        <v>196165.00906837601</v>
      </c>
      <c r="E7" s="32">
        <v>141346.21482564099</v>
      </c>
      <c r="F7" s="32">
        <v>54818.794242734999</v>
      </c>
      <c r="G7" s="32">
        <v>141346.21482564099</v>
      </c>
      <c r="H7" s="32">
        <v>0.27945245945278202</v>
      </c>
    </row>
    <row r="8" spans="1:8" ht="14.25" x14ac:dyDescent="0.2">
      <c r="A8" s="32">
        <v>7</v>
      </c>
      <c r="B8" s="33">
        <v>18</v>
      </c>
      <c r="C8" s="32">
        <v>55958</v>
      </c>
      <c r="D8" s="32">
        <v>109308.59016324799</v>
      </c>
      <c r="E8" s="32">
        <v>86503.395289743596</v>
      </c>
      <c r="F8" s="32">
        <v>22805.194873504301</v>
      </c>
      <c r="G8" s="32">
        <v>86503.395289743596</v>
      </c>
      <c r="H8" s="32">
        <v>0.20863131469764301</v>
      </c>
    </row>
    <row r="9" spans="1:8" ht="14.25" x14ac:dyDescent="0.2">
      <c r="A9" s="32">
        <v>8</v>
      </c>
      <c r="B9" s="33">
        <v>19</v>
      </c>
      <c r="C9" s="32">
        <v>16036</v>
      </c>
      <c r="D9" s="32">
        <v>64121.880196581202</v>
      </c>
      <c r="E9" s="32">
        <v>51644.079509401701</v>
      </c>
      <c r="F9" s="32">
        <v>12477.800687179501</v>
      </c>
      <c r="G9" s="32">
        <v>51644.079509401701</v>
      </c>
      <c r="H9" s="32">
        <v>0.19459505318505599</v>
      </c>
    </row>
    <row r="10" spans="1:8" ht="14.25" x14ac:dyDescent="0.2">
      <c r="A10" s="32">
        <v>9</v>
      </c>
      <c r="B10" s="33">
        <v>21</v>
      </c>
      <c r="C10" s="32">
        <v>158279</v>
      </c>
      <c r="D10" s="32">
        <v>623434.79612136795</v>
      </c>
      <c r="E10" s="32">
        <v>604150.96398547001</v>
      </c>
      <c r="F10" s="32">
        <v>19283.832135897399</v>
      </c>
      <c r="G10" s="32">
        <v>604150.96398547001</v>
      </c>
      <c r="H10" s="35">
        <v>3.0931594219427198E-2</v>
      </c>
    </row>
    <row r="11" spans="1:8" ht="14.25" x14ac:dyDescent="0.2">
      <c r="A11" s="32">
        <v>10</v>
      </c>
      <c r="B11" s="33">
        <v>22</v>
      </c>
      <c r="C11" s="32">
        <v>19387.859</v>
      </c>
      <c r="D11" s="32">
        <v>366387.15082051302</v>
      </c>
      <c r="E11" s="32">
        <v>325923.505507692</v>
      </c>
      <c r="F11" s="32">
        <v>40463.645312820503</v>
      </c>
      <c r="G11" s="32">
        <v>325923.505507692</v>
      </c>
      <c r="H11" s="32">
        <v>0.110439586165081</v>
      </c>
    </row>
    <row r="12" spans="1:8" ht="14.25" x14ac:dyDescent="0.2">
      <c r="A12" s="32">
        <v>11</v>
      </c>
      <c r="B12" s="33">
        <v>23</v>
      </c>
      <c r="C12" s="32">
        <v>124108.311</v>
      </c>
      <c r="D12" s="32">
        <v>1146907.8329717901</v>
      </c>
      <c r="E12" s="32">
        <v>983222.10758632503</v>
      </c>
      <c r="F12" s="32">
        <v>163685.72538547</v>
      </c>
      <c r="G12" s="32">
        <v>983222.10758632503</v>
      </c>
      <c r="H12" s="32">
        <v>0.142719162499168</v>
      </c>
    </row>
    <row r="13" spans="1:8" ht="14.25" x14ac:dyDescent="0.2">
      <c r="A13" s="32">
        <v>12</v>
      </c>
      <c r="B13" s="33">
        <v>24</v>
      </c>
      <c r="C13" s="32">
        <v>15548</v>
      </c>
      <c r="D13" s="32">
        <v>432019.56597093999</v>
      </c>
      <c r="E13" s="32">
        <v>397352.86881367501</v>
      </c>
      <c r="F13" s="32">
        <v>34666.697157265</v>
      </c>
      <c r="G13" s="32">
        <v>397352.86881367501</v>
      </c>
      <c r="H13" s="32">
        <v>8.02433498106815E-2</v>
      </c>
    </row>
    <row r="14" spans="1:8" ht="14.25" x14ac:dyDescent="0.2">
      <c r="A14" s="32">
        <v>13</v>
      </c>
      <c r="B14" s="33">
        <v>25</v>
      </c>
      <c r="C14" s="32">
        <v>73968</v>
      </c>
      <c r="D14" s="32">
        <v>886990.24010000005</v>
      </c>
      <c r="E14" s="32">
        <v>821300.84739999997</v>
      </c>
      <c r="F14" s="32">
        <v>65689.392699999997</v>
      </c>
      <c r="G14" s="32">
        <v>821300.84739999997</v>
      </c>
      <c r="H14" s="32">
        <v>7.4058754798242296E-2</v>
      </c>
    </row>
    <row r="15" spans="1:8" ht="14.25" x14ac:dyDescent="0.2">
      <c r="A15" s="32">
        <v>14</v>
      </c>
      <c r="B15" s="33">
        <v>26</v>
      </c>
      <c r="C15" s="32">
        <v>60112</v>
      </c>
      <c r="D15" s="32">
        <v>300060.53267200699</v>
      </c>
      <c r="E15" s="32">
        <v>268849.34315400501</v>
      </c>
      <c r="F15" s="32">
        <v>31211.189518001702</v>
      </c>
      <c r="G15" s="32">
        <v>268849.34315400501</v>
      </c>
      <c r="H15" s="32">
        <v>0.10401631044266101</v>
      </c>
    </row>
    <row r="16" spans="1:8" ht="14.25" x14ac:dyDescent="0.2">
      <c r="A16" s="32">
        <v>15</v>
      </c>
      <c r="B16" s="33">
        <v>27</v>
      </c>
      <c r="C16" s="32">
        <v>129683.784</v>
      </c>
      <c r="D16" s="32">
        <v>940854.13639999996</v>
      </c>
      <c r="E16" s="32">
        <v>830340.66159999999</v>
      </c>
      <c r="F16" s="32">
        <v>110513.4748</v>
      </c>
      <c r="G16" s="32">
        <v>830340.66159999999</v>
      </c>
      <c r="H16" s="32">
        <v>0.117460794956866</v>
      </c>
    </row>
    <row r="17" spans="1:8" ht="14.25" x14ac:dyDescent="0.2">
      <c r="A17" s="32">
        <v>16</v>
      </c>
      <c r="B17" s="33">
        <v>29</v>
      </c>
      <c r="C17" s="32">
        <v>155691</v>
      </c>
      <c r="D17" s="32">
        <v>2153761.3530931599</v>
      </c>
      <c r="E17" s="32">
        <v>1882109.3849555601</v>
      </c>
      <c r="F17" s="32">
        <v>271651.96813760698</v>
      </c>
      <c r="G17" s="32">
        <v>1882109.3849555601</v>
      </c>
      <c r="H17" s="32">
        <v>0.12612909399059899</v>
      </c>
    </row>
    <row r="18" spans="1:8" ht="14.25" x14ac:dyDescent="0.2">
      <c r="A18" s="32">
        <v>17</v>
      </c>
      <c r="B18" s="33">
        <v>31</v>
      </c>
      <c r="C18" s="32">
        <v>20791.871999999999</v>
      </c>
      <c r="D18" s="32">
        <v>188758.595215354</v>
      </c>
      <c r="E18" s="32">
        <v>156820.33970463299</v>
      </c>
      <c r="F18" s="32">
        <v>31938.255510721701</v>
      </c>
      <c r="G18" s="32">
        <v>156820.33970463299</v>
      </c>
      <c r="H18" s="32">
        <v>0.169201595690429</v>
      </c>
    </row>
    <row r="19" spans="1:8" ht="14.25" x14ac:dyDescent="0.2">
      <c r="A19" s="32">
        <v>18</v>
      </c>
      <c r="B19" s="33">
        <v>32</v>
      </c>
      <c r="C19" s="32">
        <v>14119.289000000001</v>
      </c>
      <c r="D19" s="32">
        <v>221691.804548574</v>
      </c>
      <c r="E19" s="32">
        <v>203480.08353335399</v>
      </c>
      <c r="F19" s="32">
        <v>18211.721015219999</v>
      </c>
      <c r="G19" s="32">
        <v>203480.08353335399</v>
      </c>
      <c r="H19" s="32">
        <v>8.2148823914822394E-2</v>
      </c>
    </row>
    <row r="20" spans="1:8" ht="14.25" x14ac:dyDescent="0.2">
      <c r="A20" s="32">
        <v>19</v>
      </c>
      <c r="B20" s="33">
        <v>33</v>
      </c>
      <c r="C20" s="32">
        <v>27966.755000000001</v>
      </c>
      <c r="D20" s="32">
        <v>420510.03972663201</v>
      </c>
      <c r="E20" s="32">
        <v>329248.99149207497</v>
      </c>
      <c r="F20" s="32">
        <v>91261.048234557195</v>
      </c>
      <c r="G20" s="32">
        <v>329248.99149207497</v>
      </c>
      <c r="H20" s="32">
        <v>0.21702465961070699</v>
      </c>
    </row>
    <row r="21" spans="1:8" ht="14.25" x14ac:dyDescent="0.2">
      <c r="A21" s="32">
        <v>20</v>
      </c>
      <c r="B21" s="33">
        <v>34</v>
      </c>
      <c r="C21" s="32">
        <v>32030.776000000002</v>
      </c>
      <c r="D21" s="32">
        <v>166087.38616917</v>
      </c>
      <c r="E21" s="32">
        <v>135791.04078756101</v>
      </c>
      <c r="F21" s="32">
        <v>30296.345381609401</v>
      </c>
      <c r="G21" s="32">
        <v>135791.04078756101</v>
      </c>
      <c r="H21" s="32">
        <v>0.182412078848364</v>
      </c>
    </row>
    <row r="22" spans="1:8" ht="14.25" x14ac:dyDescent="0.2">
      <c r="A22" s="32">
        <v>21</v>
      </c>
      <c r="B22" s="33">
        <v>35</v>
      </c>
      <c r="C22" s="32">
        <v>29265.419000000002</v>
      </c>
      <c r="D22" s="32">
        <v>832625.61560088501</v>
      </c>
      <c r="E22" s="32">
        <v>787522.05399026501</v>
      </c>
      <c r="F22" s="32">
        <v>45103.561610619501</v>
      </c>
      <c r="G22" s="32">
        <v>787522.05399026501</v>
      </c>
      <c r="H22" s="32">
        <v>5.4170278652872501E-2</v>
      </c>
    </row>
    <row r="23" spans="1:8" ht="14.25" x14ac:dyDescent="0.2">
      <c r="A23" s="32">
        <v>22</v>
      </c>
      <c r="B23" s="33">
        <v>36</v>
      </c>
      <c r="C23" s="32">
        <v>138318.92600000001</v>
      </c>
      <c r="D23" s="32">
        <v>609323.98360442498</v>
      </c>
      <c r="E23" s="32">
        <v>516609.931070733</v>
      </c>
      <c r="F23" s="32">
        <v>92714.0525336922</v>
      </c>
      <c r="G23" s="32">
        <v>516609.931070733</v>
      </c>
      <c r="H23" s="32">
        <v>0.152158876112585</v>
      </c>
    </row>
    <row r="24" spans="1:8" ht="14.25" x14ac:dyDescent="0.2">
      <c r="A24" s="32">
        <v>23</v>
      </c>
      <c r="B24" s="33">
        <v>37</v>
      </c>
      <c r="C24" s="32">
        <v>95208.027000000002</v>
      </c>
      <c r="D24" s="32">
        <v>712427.31724336301</v>
      </c>
      <c r="E24" s="32">
        <v>608085.33069539501</v>
      </c>
      <c r="F24" s="32">
        <v>104341.986547968</v>
      </c>
      <c r="G24" s="32">
        <v>608085.33069539501</v>
      </c>
      <c r="H24" s="32">
        <v>0.14645983389815101</v>
      </c>
    </row>
    <row r="25" spans="1:8" ht="14.25" x14ac:dyDescent="0.2">
      <c r="A25" s="32">
        <v>24</v>
      </c>
      <c r="B25" s="33">
        <v>38</v>
      </c>
      <c r="C25" s="32">
        <v>123771.007</v>
      </c>
      <c r="D25" s="32">
        <v>635507.19393893797</v>
      </c>
      <c r="E25" s="32">
        <v>602429.00552035403</v>
      </c>
      <c r="F25" s="32">
        <v>33078.188418584097</v>
      </c>
      <c r="G25" s="32">
        <v>602429.00552035403</v>
      </c>
      <c r="H25" s="32">
        <v>5.2050061327492E-2</v>
      </c>
    </row>
    <row r="26" spans="1:8" ht="14.25" x14ac:dyDescent="0.2">
      <c r="A26" s="32">
        <v>25</v>
      </c>
      <c r="B26" s="33">
        <v>39</v>
      </c>
      <c r="C26" s="32">
        <v>61140.472000000002</v>
      </c>
      <c r="D26" s="32">
        <v>83847.686294803701</v>
      </c>
      <c r="E26" s="32">
        <v>63153.403274846103</v>
      </c>
      <c r="F26" s="32">
        <v>20694.2830199577</v>
      </c>
      <c r="G26" s="32">
        <v>63153.403274846103</v>
      </c>
      <c r="H26" s="32">
        <v>0.24680803889087299</v>
      </c>
    </row>
    <row r="27" spans="1:8" ht="14.25" x14ac:dyDescent="0.2">
      <c r="A27" s="32">
        <v>26</v>
      </c>
      <c r="B27" s="33">
        <v>42</v>
      </c>
      <c r="C27" s="32">
        <v>6304.9170000000004</v>
      </c>
      <c r="D27" s="32">
        <v>116579.8725</v>
      </c>
      <c r="E27" s="32">
        <v>99840.563800000004</v>
      </c>
      <c r="F27" s="32">
        <v>16739.308700000001</v>
      </c>
      <c r="G27" s="32">
        <v>99840.563800000004</v>
      </c>
      <c r="H27" s="32">
        <v>0.14358661011573801</v>
      </c>
    </row>
    <row r="28" spans="1:8" ht="14.25" x14ac:dyDescent="0.2">
      <c r="A28" s="32">
        <v>27</v>
      </c>
      <c r="B28" s="33">
        <v>75</v>
      </c>
      <c r="C28" s="32">
        <v>178</v>
      </c>
      <c r="D28" s="32">
        <v>69079.487179487202</v>
      </c>
      <c r="E28" s="32">
        <v>64998.307692307702</v>
      </c>
      <c r="F28" s="32">
        <v>4081.17948717949</v>
      </c>
      <c r="G28" s="32">
        <v>64998.307692307702</v>
      </c>
      <c r="H28" s="32">
        <v>5.9079469952860002E-2</v>
      </c>
    </row>
    <row r="29" spans="1:8" ht="14.25" x14ac:dyDescent="0.2">
      <c r="A29" s="32">
        <v>28</v>
      </c>
      <c r="B29" s="33">
        <v>76</v>
      </c>
      <c r="C29" s="32">
        <v>1683</v>
      </c>
      <c r="D29" s="32">
        <v>297398.303549573</v>
      </c>
      <c r="E29" s="32">
        <v>284378.06316324801</v>
      </c>
      <c r="F29" s="32">
        <v>13020.2403863248</v>
      </c>
      <c r="G29" s="32">
        <v>284378.06316324801</v>
      </c>
      <c r="H29" s="32">
        <v>4.3780479683047303E-2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9138.9683079948609</v>
      </c>
      <c r="E30" s="32">
        <v>8254.1369185386902</v>
      </c>
      <c r="F30" s="32">
        <v>884.83138945616804</v>
      </c>
      <c r="G30" s="32">
        <v>8254.1369185386902</v>
      </c>
      <c r="H30" s="32">
        <v>9.6819614603774196E-2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58</v>
      </c>
      <c r="D32" s="37">
        <v>113525.67</v>
      </c>
      <c r="E32" s="37">
        <v>110233.93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66</v>
      </c>
      <c r="D33" s="37">
        <v>143392.4</v>
      </c>
      <c r="E33" s="37">
        <v>165279.57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</v>
      </c>
      <c r="D34" s="37">
        <v>13877.78</v>
      </c>
      <c r="E34" s="37">
        <v>12356.41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30</v>
      </c>
      <c r="D35" s="37">
        <v>41698.49</v>
      </c>
      <c r="E35" s="37">
        <v>47664.17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9</v>
      </c>
      <c r="D36" s="37">
        <v>0.36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46</v>
      </c>
      <c r="D37" s="37">
        <v>61188.06</v>
      </c>
      <c r="E37" s="37">
        <v>64333.34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43</v>
      </c>
      <c r="D38" s="37">
        <v>44654.77</v>
      </c>
      <c r="E38" s="37">
        <v>38424.089999999997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2015-10-14T00:17:38Z</dcterms:modified>
</cp:coreProperties>
</file>