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E4" i="2"/>
  <c r="J35" l="1"/>
  <c r="I35"/>
  <c r="H35"/>
  <c r="F35"/>
  <c r="E35"/>
  <c r="J31"/>
  <c r="I31"/>
  <c r="H31"/>
  <c r="F31"/>
  <c r="E31"/>
  <c r="K31" l="1"/>
  <c r="K35"/>
  <c r="G35"/>
  <c r="L35" s="1"/>
  <c r="G31"/>
  <c r="L31" s="1"/>
  <c r="J38"/>
  <c r="J39"/>
  <c r="J32"/>
  <c r="J33"/>
  <c r="J34"/>
  <c r="I38"/>
  <c r="I39"/>
  <c r="I32"/>
  <c r="I33"/>
  <c r="I34"/>
  <c r="H30" l="1"/>
  <c r="H32"/>
  <c r="H40" l="1"/>
  <c r="J8" l="1"/>
  <c r="F38" l="1"/>
  <c r="F39"/>
  <c r="F33"/>
  <c r="F34"/>
  <c r="E38"/>
  <c r="K38" s="1"/>
  <c r="E39"/>
  <c r="K39" s="1"/>
  <c r="E34"/>
  <c r="K34" s="1"/>
  <c r="E33"/>
  <c r="K33" s="1"/>
  <c r="F40"/>
  <c r="E13"/>
  <c r="F37"/>
  <c r="F36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2"/>
  <c r="F4"/>
  <c r="E40"/>
  <c r="E37"/>
  <c r="E36"/>
  <c r="E6"/>
  <c r="E7"/>
  <c r="E8"/>
  <c r="E9"/>
  <c r="E10"/>
  <c r="E11"/>
  <c r="E12"/>
  <c r="E14"/>
  <c r="E15"/>
  <c r="E16"/>
  <c r="E17"/>
  <c r="E18"/>
  <c r="E19"/>
  <c r="E20"/>
  <c r="E21"/>
  <c r="E22"/>
  <c r="E23"/>
  <c r="E24"/>
  <c r="E25"/>
  <c r="E26"/>
  <c r="E27"/>
  <c r="E28"/>
  <c r="E29"/>
  <c r="E30"/>
  <c r="E32"/>
  <c r="K32" s="1"/>
  <c r="E5"/>
  <c r="I30"/>
  <c r="I36"/>
  <c r="I37"/>
  <c r="I40"/>
  <c r="J4"/>
  <c r="J5"/>
  <c r="J6"/>
  <c r="J7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6"/>
  <c r="J37"/>
  <c r="J40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A4"/>
  <c r="H33"/>
  <c r="H34"/>
  <c r="H36"/>
  <c r="H37"/>
  <c r="H38"/>
  <c r="H39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K15" l="1"/>
  <c r="K6"/>
  <c r="E3"/>
  <c r="K19"/>
  <c r="G36"/>
  <c r="L36" s="1"/>
  <c r="G37"/>
  <c r="L37" s="1"/>
  <c r="G30"/>
  <c r="L30" s="1"/>
  <c r="G40"/>
  <c r="L40" s="1"/>
  <c r="G38"/>
  <c r="L38" s="1"/>
  <c r="G33"/>
  <c r="L33" s="1"/>
  <c r="G39"/>
  <c r="L39" s="1"/>
  <c r="G34"/>
  <c r="L34" s="1"/>
  <c r="G29"/>
  <c r="L29" s="1"/>
  <c r="G32"/>
  <c r="L32" s="1"/>
  <c r="I3"/>
  <c r="K5"/>
  <c r="K7"/>
  <c r="K40"/>
  <c r="G19"/>
  <c r="L19" s="1"/>
  <c r="G11"/>
  <c r="L11" s="1"/>
  <c r="G7"/>
  <c r="L7" s="1"/>
  <c r="G5"/>
  <c r="L5" s="1"/>
  <c r="K37"/>
  <c r="K28"/>
  <c r="K26"/>
  <c r="K24"/>
  <c r="K22"/>
  <c r="K20"/>
  <c r="K18"/>
  <c r="K16"/>
  <c r="K14"/>
  <c r="K12"/>
  <c r="K10"/>
  <c r="K8"/>
  <c r="K4"/>
  <c r="K23"/>
  <c r="K21"/>
  <c r="G27"/>
  <c r="L27" s="1"/>
  <c r="G23"/>
  <c r="L23" s="1"/>
  <c r="G21"/>
  <c r="L21" s="1"/>
  <c r="G18"/>
  <c r="L18" s="1"/>
  <c r="K29"/>
  <c r="K13"/>
  <c r="G26"/>
  <c r="L26" s="1"/>
  <c r="G15"/>
  <c r="L15" s="1"/>
  <c r="G13"/>
  <c r="L13" s="1"/>
  <c r="G10"/>
  <c r="L10" s="1"/>
  <c r="G4"/>
  <c r="K36"/>
  <c r="K30"/>
  <c r="K27"/>
  <c r="K25"/>
  <c r="K17"/>
  <c r="K11"/>
  <c r="K9"/>
  <c r="G25"/>
  <c r="L25" s="1"/>
  <c r="G22"/>
  <c r="L22" s="1"/>
  <c r="G17"/>
  <c r="L17" s="1"/>
  <c r="G14"/>
  <c r="L14" s="1"/>
  <c r="G9"/>
  <c r="L9" s="1"/>
  <c r="G6"/>
  <c r="L6" s="1"/>
  <c r="G28"/>
  <c r="L28" s="1"/>
  <c r="G24"/>
  <c r="L24" s="1"/>
  <c r="G20"/>
  <c r="L20" s="1"/>
  <c r="G16"/>
  <c r="L16" s="1"/>
  <c r="G12"/>
  <c r="L12" s="1"/>
  <c r="G8"/>
  <c r="L8" s="1"/>
  <c r="J3"/>
  <c r="K3" l="1"/>
  <c r="L4"/>
  <c r="G3"/>
  <c r="L3" s="1"/>
</calcChain>
</file>

<file path=xl/sharedStrings.xml><?xml version="1.0" encoding="utf-8"?>
<sst xmlns="http://schemas.openxmlformats.org/spreadsheetml/2006/main" count="117" uniqueCount="75">
  <si>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</si>
  <si>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</si>
  <si>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</si>
  <si>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</si>
  <si>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</si>
  <si>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</si>
  <si>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</si>
  <si>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</si>
  <si>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</si>
  <si>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</si>
  <si>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</si>
  <si>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</si>
  <si>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</si>
  <si>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</si>
  <si>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</si>
  <si>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</si>
  <si>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</si>
  <si>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</si>
  <si>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</si>
  <si>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</si>
  <si>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</si>
  <si>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</si>
  <si>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</si>
  <si>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</si>
  <si>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</si>
  <si>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</si>
  <si>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</si>
  <si>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</si>
  <si>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</si>
  <si>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</si>
  <si>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</si>
  <si>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</si>
  <si>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</si>
  <si>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</si>
  <si>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</si>
  <si>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</si>
  <si>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</si>
  <si>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</si>
  <si>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</si>
  <si>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</si>
  <si>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</si>
  <si>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</si>
  <si>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</si>
  <si>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</si>
  <si>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</si>
  <si>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</si>
  <si>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</si>
  <si>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</si>
  <si>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</si>
  <si>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</si>
  <si>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</si>
  <si>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</si>
  <si>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</si>
  <si>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</si>
  <si>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</si>
  <si>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</si>
  <si>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</si>
  <si>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</si>
  <si>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</si>
  <si>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</si>
  <si>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</si>
  <si>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</si>
  <si>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</si>
  <si>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>DEPT</t>
  </si>
  <si>
    <t>QTY</t>
  </si>
  <si>
    <t>AMT</t>
  </si>
  <si>
    <t>COST</t>
  </si>
  <si>
    <t>PROFIT</t>
  </si>
  <si>
    <t>PROFIT_RATE</t>
  </si>
  <si>
    <t>70-手机通信自营</t>
  </si>
  <si>
    <t>41-周转筐</t>
  </si>
  <si>
    <r>
      <t>74-</t>
    </r>
    <r>
      <rPr>
        <sz val="8"/>
        <color rgb="FF000000"/>
        <rFont val="宋体"/>
        <family val="3"/>
        <charset val="134"/>
      </rPr>
      <t>赠品</t>
    </r>
    <phoneticPr fontId="23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</si>
  <si>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</si>
  <si>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23" type="noConversion"/>
  </si>
  <si>
    <t xml:space="preserve">   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</si>
</sst>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</numFmts>
  <fonts count="58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11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33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4" fillId="0" borderId="0"/>
    <xf numFmtId="43" fontId="34" fillId="0" borderId="0" applyFont="0" applyFill="0" applyBorder="0" applyAlignment="0" applyProtection="0"/>
    <xf numFmtId="41" fontId="34" fillId="0" borderId="0" applyFont="0" applyFill="0" applyBorder="0" applyAlignment="0" applyProtection="0"/>
    <xf numFmtId="178" fontId="34" fillId="0" borderId="0" applyFont="0" applyFill="0" applyBorder="0" applyAlignment="0" applyProtection="0"/>
    <xf numFmtId="179" fontId="34" fillId="0" borderId="0" applyFon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1" applyNumberFormat="0" applyFill="0" applyAlignment="0" applyProtection="0"/>
    <xf numFmtId="0" fontId="40" fillId="0" borderId="2" applyNumberFormat="0" applyFill="0" applyAlignment="0" applyProtection="0"/>
    <xf numFmtId="0" fontId="41" fillId="0" borderId="3" applyNumberFormat="0" applyFill="0" applyAlignment="0" applyProtection="0"/>
    <xf numFmtId="0" fontId="41" fillId="0" borderId="0" applyNumberFormat="0" applyFill="0" applyBorder="0" applyAlignment="0" applyProtection="0"/>
    <xf numFmtId="0" fontId="44" fillId="2" borderId="0" applyNumberFormat="0" applyBorder="0" applyAlignment="0" applyProtection="0"/>
    <xf numFmtId="0" fontId="42" fillId="3" borderId="0" applyNumberFormat="0" applyBorder="0" applyAlignment="0" applyProtection="0"/>
    <xf numFmtId="0" fontId="51" fillId="4" borderId="0" applyNumberFormat="0" applyBorder="0" applyAlignment="0" applyProtection="0"/>
    <xf numFmtId="0" fontId="53" fillId="5" borderId="4" applyNumberFormat="0" applyAlignment="0" applyProtection="0"/>
    <xf numFmtId="0" fontId="52" fillId="6" borderId="5" applyNumberFormat="0" applyAlignment="0" applyProtection="0"/>
    <xf numFmtId="0" fontId="46" fillId="6" borderId="4" applyNumberFormat="0" applyAlignment="0" applyProtection="0"/>
    <xf numFmtId="0" fontId="50" fillId="0" borderId="6" applyNumberFormat="0" applyFill="0" applyAlignment="0" applyProtection="0"/>
    <xf numFmtId="0" fontId="47" fillId="7" borderId="7" applyNumberFormat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5" fillId="0" borderId="9" applyNumberFormat="0" applyFill="0" applyAlignment="0" applyProtection="0"/>
    <xf numFmtId="0" fontId="36" fillId="9" borderId="0" applyNumberFormat="0" applyBorder="0" applyAlignment="0" applyProtection="0"/>
    <xf numFmtId="0" fontId="35" fillId="10" borderId="0" applyNumberFormat="0" applyBorder="0" applyAlignment="0" applyProtection="0"/>
    <xf numFmtId="0" fontId="35" fillId="11" borderId="0" applyNumberFormat="0" applyBorder="0" applyAlignment="0" applyProtection="0"/>
    <xf numFmtId="0" fontId="36" fillId="12" borderId="0" applyNumberFormat="0" applyBorder="0" applyAlignment="0" applyProtection="0"/>
    <xf numFmtId="0" fontId="36" fillId="13" borderId="0" applyNumberFormat="0" applyBorder="0" applyAlignment="0" applyProtection="0"/>
    <xf numFmtId="0" fontId="35" fillId="14" borderId="0" applyNumberFormat="0" applyBorder="0" applyAlignment="0" applyProtection="0"/>
    <xf numFmtId="0" fontId="35" fillId="15" borderId="0" applyNumberFormat="0" applyBorder="0" applyAlignment="0" applyProtection="0"/>
    <xf numFmtId="0" fontId="36" fillId="16" borderId="0" applyNumberFormat="0" applyBorder="0" applyAlignment="0" applyProtection="0"/>
    <xf numFmtId="0" fontId="36" fillId="17" borderId="0" applyNumberFormat="0" applyBorder="0" applyAlignment="0" applyProtection="0"/>
    <xf numFmtId="0" fontId="35" fillId="18" borderId="0" applyNumberFormat="0" applyBorder="0" applyAlignment="0" applyProtection="0"/>
    <xf numFmtId="0" fontId="35" fillId="19" borderId="0" applyNumberFormat="0" applyBorder="0" applyAlignment="0" applyProtection="0"/>
    <xf numFmtId="0" fontId="36" fillId="20" borderId="0" applyNumberFormat="0" applyBorder="0" applyAlignment="0" applyProtection="0"/>
    <xf numFmtId="0" fontId="36" fillId="21" borderId="0" applyNumberFormat="0" applyBorder="0" applyAlignment="0" applyProtection="0"/>
    <xf numFmtId="0" fontId="35" fillId="22" borderId="0" applyNumberFormat="0" applyBorder="0" applyAlignment="0" applyProtection="0"/>
    <xf numFmtId="0" fontId="35" fillId="23" borderId="0" applyNumberFormat="0" applyBorder="0" applyAlignment="0" applyProtection="0"/>
    <xf numFmtId="0" fontId="36" fillId="24" borderId="0" applyNumberFormat="0" applyBorder="0" applyAlignment="0" applyProtection="0"/>
    <xf numFmtId="0" fontId="36" fillId="25" borderId="0" applyNumberFormat="0" applyBorder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29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6" fillId="32" borderId="0" applyNumberFormat="0" applyBorder="0" applyAlignment="0" applyProtection="0"/>
    <xf numFmtId="0" fontId="43" fillId="0" borderId="0" applyNumberFormat="0" applyFill="0" applyBorder="0" applyAlignment="0" applyProtection="0">
      <alignment vertical="top"/>
      <protection locked="0"/>
    </xf>
    <xf numFmtId="0" fontId="54" fillId="0" borderId="0" applyNumberFormat="0" applyFill="0" applyBorder="0" applyAlignment="0" applyProtection="0">
      <alignment vertical="top"/>
      <protection locked="0"/>
    </xf>
    <xf numFmtId="0" fontId="37" fillId="38" borderId="21">
      <alignment vertical="center"/>
    </xf>
    <xf numFmtId="0" fontId="56" fillId="0" borderId="0"/>
  </cellStyleXfs>
  <cellXfs count="78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20" fillId="0" borderId="0" xfId="0" applyFont="1">
      <alignment vertical="center"/>
    </xf>
    <xf numFmtId="1" fontId="55" fillId="0" borderId="0" xfId="0" applyNumberFormat="1" applyFont="1" applyAlignment="1"/>
    <xf numFmtId="0" fontId="55" fillId="0" borderId="0" xfId="0" applyNumberFormat="1" applyFont="1" applyAlignment="1"/>
    <xf numFmtId="0" fontId="20" fillId="0" borderId="0" xfId="0" applyFont="1">
      <alignment vertical="center"/>
    </xf>
    <xf numFmtId="0" fontId="20" fillId="0" borderId="0" xfId="0" applyFont="1">
      <alignment vertical="center"/>
    </xf>
    <xf numFmtId="0" fontId="56" fillId="0" borderId="0" xfId="110"/>
    <xf numFmtId="0" fontId="57" fillId="0" borderId="0" xfId="110" applyNumberFormat="1" applyFont="1"/>
    <xf numFmtId="0" fontId="21" fillId="33" borderId="18" xfId="0" applyFont="1" applyFill="1" applyBorder="1" applyAlignment="1">
      <alignment vertical="center" wrapText="1"/>
    </xf>
    <xf numFmtId="49" fontId="21" fillId="33" borderId="18" xfId="0" applyNumberFormat="1" applyFont="1" applyFill="1" applyBorder="1" applyAlignment="1">
      <alignment horizontal="left" vertical="top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0" fontId="0" fillId="0" borderId="0" xfId="0">
      <alignment vertical="center"/>
    </xf>
    <xf numFmtId="0" fontId="26" fillId="0" borderId="0" xfId="0" applyFont="1" applyAlignment="1">
      <alignment horizontal="left" wrapText="1"/>
    </xf>
    <xf numFmtId="0" fontId="32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</cellXfs>
  <cellStyles count="111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20% - 着色 1 2" xfId="84"/>
    <cellStyle name="20% - 着色 2 2" xfId="88"/>
    <cellStyle name="20% - 着色 3 2" xfId="92"/>
    <cellStyle name="20% - 着色 4 2" xfId="96"/>
    <cellStyle name="20% - 着色 5 2" xfId="100"/>
    <cellStyle name="20% - 着色 6 2" xfId="104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40% - 着色 1 2" xfId="85"/>
    <cellStyle name="40% - 着色 2 2" xfId="89"/>
    <cellStyle name="40% - 着色 3 2" xfId="93"/>
    <cellStyle name="40% - 着色 4 2" xfId="97"/>
    <cellStyle name="40% - 着色 5 2" xfId="101"/>
    <cellStyle name="40% - 着色 6 2" xfId="105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60% - 着色 1 2" xfId="86"/>
    <cellStyle name="60% - 着色 2 2" xfId="90"/>
    <cellStyle name="60% - 着色 3 2" xfId="94"/>
    <cellStyle name="60% - 着色 4 2" xfId="98"/>
    <cellStyle name="60% - 着色 5 2" xfId="102"/>
    <cellStyle name="60% - 着色 6 2" xfId="106"/>
    <cellStyle name="OBI_ColHeader" xfId="109"/>
    <cellStyle name="标题" xfId="1" builtinId="15" customBuiltin="1"/>
    <cellStyle name="标题 1" xfId="2" builtinId="16" customBuiltin="1"/>
    <cellStyle name="标题 1 2" xfId="68"/>
    <cellStyle name="标题 2" xfId="3" builtinId="17" customBuiltin="1"/>
    <cellStyle name="标题 2 2" xfId="69"/>
    <cellStyle name="标题 3" xfId="4" builtinId="18" customBuiltin="1"/>
    <cellStyle name="标题 3 2" xfId="70"/>
    <cellStyle name="标题 4" xfId="5" builtinId="19" customBuiltin="1"/>
    <cellStyle name="标题 4 2" xfId="71"/>
    <cellStyle name="标题 5" xfId="53"/>
    <cellStyle name="标题 6" xfId="67"/>
    <cellStyle name="差" xfId="7" builtinId="27" customBuiltin="1"/>
    <cellStyle name="差 2" xfId="73"/>
    <cellStyle name="常规" xfId="0" builtinId="0"/>
    <cellStyle name="常规 10" xfId="52"/>
    <cellStyle name="常规 10 2" xfId="61"/>
    <cellStyle name="常规 11" xfId="62"/>
    <cellStyle name="常规 12" xfId="110"/>
    <cellStyle name="常规 2" xfId="44"/>
    <cellStyle name="常规 3" xfId="45"/>
    <cellStyle name="常规 3 2" xfId="54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好" xfId="6" builtinId="26" customBuiltin="1"/>
    <cellStyle name="好 2" xfId="72"/>
    <cellStyle name="汇总" xfId="17" builtinId="25" customBuiltin="1"/>
    <cellStyle name="汇总 2" xfId="82"/>
    <cellStyle name="货币 2" xfId="65"/>
    <cellStyle name="货币[0] 2" xfId="66"/>
    <cellStyle name="计算" xfId="11" builtinId="22" customBuiltin="1"/>
    <cellStyle name="计算 2" xfId="77"/>
    <cellStyle name="检查单元格" xfId="13" builtinId="23" customBuiltin="1"/>
    <cellStyle name="检查单元格 2" xfId="79"/>
    <cellStyle name="解释性文本" xfId="16" builtinId="53" customBuiltin="1"/>
    <cellStyle name="解释性文本 2" xfId="81"/>
    <cellStyle name="警告文本" xfId="14" builtinId="11" customBuiltin="1"/>
    <cellStyle name="警告文本 2" xfId="80"/>
    <cellStyle name="链接单元格" xfId="12" builtinId="24" customBuiltin="1"/>
    <cellStyle name="链接单元格 2" xfId="78"/>
    <cellStyle name="千位分隔 2" xfId="63"/>
    <cellStyle name="千位分隔[0] 2" xfId="64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适中 2" xfId="74"/>
    <cellStyle name="输出" xfId="10" builtinId="21" customBuiltin="1"/>
    <cellStyle name="输出 2" xfId="76"/>
    <cellStyle name="输入" xfId="9" builtinId="20" customBuiltin="1"/>
    <cellStyle name="输入 2" xfId="75"/>
    <cellStyle name="已访问的超链接" xfId="43" builtinId="9" customBuiltin="1"/>
    <cellStyle name="已访问的超链接 2" xfId="108"/>
    <cellStyle name="着色 1 2" xfId="83"/>
    <cellStyle name="着色 2 2" xfId="87"/>
    <cellStyle name="着色 3 2" xfId="91"/>
    <cellStyle name="着色 4 2" xfId="95"/>
    <cellStyle name="着色 5 2" xfId="99"/>
    <cellStyle name="着色 6 2" xfId="103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466" Type="http://schemas.openxmlformats.org/officeDocument/2006/relationships/image" Target="cid:70e25481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28" Type="http://schemas.openxmlformats.org/officeDocument/2006/relationships/image" Target="cid:fd20b79113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35" Type="http://schemas.openxmlformats.org/officeDocument/2006/relationships/hyperlink" Target="cid:c9d21d832" TargetMode="External"/><Relationship Id="rId456" Type="http://schemas.openxmlformats.org/officeDocument/2006/relationships/image" Target="cid:22e6a30d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281" Type="http://schemas.openxmlformats.org/officeDocument/2006/relationships/hyperlink" Target="cid:c547f7a92" TargetMode="External"/><Relationship Id="rId316" Type="http://schemas.openxmlformats.org/officeDocument/2006/relationships/image" Target="cid:5586102e13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55" Type="http://schemas.openxmlformats.org/officeDocument/2006/relationships/hyperlink" Target="cid:e76dc97e2" TargetMode="External"/><Relationship Id="rId76" Type="http://schemas.openxmlformats.org/officeDocument/2006/relationships/image" Target="cid:185a1bab13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141" Type="http://schemas.openxmlformats.org/officeDocument/2006/relationships/hyperlink" Target="cid:e12978772" TargetMode="External"/><Relationship Id="rId358" Type="http://schemas.openxmlformats.org/officeDocument/2006/relationships/image" Target="cid:db6b853c13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62" Type="http://schemas.openxmlformats.org/officeDocument/2006/relationships/image" Target="cid:55eafc213" TargetMode="External"/><Relationship Id="rId183" Type="http://schemas.openxmlformats.org/officeDocument/2006/relationships/hyperlink" Target="cid:4d58e2842" TargetMode="External"/><Relationship Id="rId218" Type="http://schemas.openxmlformats.org/officeDocument/2006/relationships/image" Target="cid:dd85b63513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25" Type="http://schemas.openxmlformats.org/officeDocument/2006/relationships/hyperlink" Target="cid:964fe8f22" TargetMode="External"/><Relationship Id="rId446" Type="http://schemas.openxmlformats.org/officeDocument/2006/relationships/image" Target="cid:edd0fa3b13" TargetMode="External"/><Relationship Id="rId467" Type="http://schemas.openxmlformats.org/officeDocument/2006/relationships/hyperlink" Target="cid:f70f25d62" TargetMode="External"/><Relationship Id="rId250" Type="http://schemas.openxmlformats.org/officeDocument/2006/relationships/image" Target="cid:4fda174d13" TargetMode="External"/><Relationship Id="rId271" Type="http://schemas.openxmlformats.org/officeDocument/2006/relationships/hyperlink" Target="cid:bb0725832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24" Type="http://schemas.openxmlformats.org/officeDocument/2006/relationships/image" Target="cid:97a883f913" TargetMode="External"/><Relationship Id="rId45" Type="http://schemas.openxmlformats.org/officeDocument/2006/relationships/hyperlink" Target="cid:cb1fd4bc2" TargetMode="External"/><Relationship Id="rId66" Type="http://schemas.openxmlformats.org/officeDocument/2006/relationships/image" Target="cid:38f9f3713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48" Type="http://schemas.openxmlformats.org/officeDocument/2006/relationships/image" Target="cid:c1af07a713" TargetMode="External"/><Relationship Id="rId369" Type="http://schemas.openxmlformats.org/officeDocument/2006/relationships/hyperlink" Target="cid:2dd545122" TargetMode="External"/><Relationship Id="rId152" Type="http://schemas.openxmlformats.org/officeDocument/2006/relationships/image" Target="cid:ecaa3d3d13" TargetMode="External"/><Relationship Id="rId173" Type="http://schemas.openxmlformats.org/officeDocument/2006/relationships/hyperlink" Target="cid:2421fe292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15" Type="http://schemas.openxmlformats.org/officeDocument/2006/relationships/hyperlink" Target="cid:723deda52" TargetMode="External"/><Relationship Id="rId436" Type="http://schemas.openxmlformats.org/officeDocument/2006/relationships/image" Target="cid:c9d21daa13" TargetMode="External"/><Relationship Id="rId457" Type="http://schemas.openxmlformats.org/officeDocument/2006/relationships/hyperlink" Target="cid:9ab5e2f82" TargetMode="External"/><Relationship Id="rId240" Type="http://schemas.openxmlformats.org/officeDocument/2006/relationships/image" Target="cid:25a2b89113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35" Type="http://schemas.openxmlformats.org/officeDocument/2006/relationships/hyperlink" Target="cid:bbb2de7c2" TargetMode="External"/><Relationship Id="rId56" Type="http://schemas.openxmlformats.org/officeDocument/2006/relationships/image" Target="cid:e76dc9a413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17" Type="http://schemas.openxmlformats.org/officeDocument/2006/relationships/hyperlink" Target="cid:5588ec4e2" TargetMode="External"/><Relationship Id="rId338" Type="http://schemas.openxmlformats.org/officeDocument/2006/relationships/image" Target="cid:9d975cd113" TargetMode="External"/><Relationship Id="rId359" Type="http://schemas.openxmlformats.org/officeDocument/2006/relationships/hyperlink" Target="cid:9d9111c2" TargetMode="External"/><Relationship Id="rId8" Type="http://schemas.openxmlformats.org/officeDocument/2006/relationships/image" Target="cid:7393133f13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42" Type="http://schemas.openxmlformats.org/officeDocument/2006/relationships/image" Target="cid:e129789e13" TargetMode="External"/><Relationship Id="rId163" Type="http://schemas.openxmlformats.org/officeDocument/2006/relationships/hyperlink" Target="cid:a6fd2d02" TargetMode="External"/><Relationship Id="rId184" Type="http://schemas.openxmlformats.org/officeDocument/2006/relationships/image" Target="cid:4d58e2a713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26" Type="http://schemas.openxmlformats.org/officeDocument/2006/relationships/image" Target="cid:964fe90e13" TargetMode="External"/><Relationship Id="rId447" Type="http://schemas.openxmlformats.org/officeDocument/2006/relationships/hyperlink" Target="cid:f3fbabf82" TargetMode="External"/><Relationship Id="rId230" Type="http://schemas.openxmlformats.org/officeDocument/2006/relationships/image" Target="cid:196d9a913" TargetMode="External"/><Relationship Id="rId251" Type="http://schemas.openxmlformats.org/officeDocument/2006/relationships/hyperlink" Target="cid:53f9d4bf2" TargetMode="External"/><Relationship Id="rId468" Type="http://schemas.openxmlformats.org/officeDocument/2006/relationships/image" Target="cid:f70f260213" TargetMode="External"/><Relationship Id="rId25" Type="http://schemas.openxmlformats.org/officeDocument/2006/relationships/hyperlink" Target="cid:97aae1182" TargetMode="External"/><Relationship Id="rId46" Type="http://schemas.openxmlformats.org/officeDocument/2006/relationships/image" Target="cid:cb1fd4e013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28" Type="http://schemas.openxmlformats.org/officeDocument/2006/relationships/image" Target="cid:88fc8e9d13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32" Type="http://schemas.openxmlformats.org/officeDocument/2006/relationships/image" Target="cid:c246516c13" TargetMode="External"/><Relationship Id="rId153" Type="http://schemas.openxmlformats.org/officeDocument/2006/relationships/hyperlink" Target="cid:ed7946d52" TargetMode="External"/><Relationship Id="rId174" Type="http://schemas.openxmlformats.org/officeDocument/2006/relationships/image" Target="cid:2421fe4c13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381" Type="http://schemas.openxmlformats.org/officeDocument/2006/relationships/hyperlink" Target="cid:b9568b732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458" Type="http://schemas.openxmlformats.org/officeDocument/2006/relationships/image" Target="cid:9ab5e32213" TargetMode="External"/><Relationship Id="rId15" Type="http://schemas.openxmlformats.org/officeDocument/2006/relationships/hyperlink" Target="cid:7dde59952" TargetMode="External"/><Relationship Id="rId36" Type="http://schemas.openxmlformats.org/officeDocument/2006/relationships/image" Target="cid:bbb2dea413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283" Type="http://schemas.openxmlformats.org/officeDocument/2006/relationships/hyperlink" Target="cid:d51f220c2" TargetMode="External"/><Relationship Id="rId318" Type="http://schemas.openxmlformats.org/officeDocument/2006/relationships/image" Target="cid:5588ec7013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99" Type="http://schemas.openxmlformats.org/officeDocument/2006/relationships/hyperlink" Target="cid:6fdc68d82" TargetMode="External"/><Relationship Id="rId101" Type="http://schemas.openxmlformats.org/officeDocument/2006/relationships/hyperlink" Target="cid:750aa1bc2" TargetMode="External"/><Relationship Id="rId122" Type="http://schemas.openxmlformats.org/officeDocument/2006/relationships/image" Target="cid:a88b2fa613" TargetMode="External"/><Relationship Id="rId143" Type="http://schemas.openxmlformats.org/officeDocument/2006/relationships/hyperlink" Target="cid:e2636a2d2" TargetMode="External"/><Relationship Id="rId164" Type="http://schemas.openxmlformats.org/officeDocument/2006/relationships/image" Target="cid:a6fd2fd13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371" Type="http://schemas.openxmlformats.org/officeDocument/2006/relationships/hyperlink" Target="cid:4276af462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27" Type="http://schemas.openxmlformats.org/officeDocument/2006/relationships/hyperlink" Target="cid:a5bfde7a2" TargetMode="External"/><Relationship Id="rId448" Type="http://schemas.openxmlformats.org/officeDocument/2006/relationships/image" Target="cid:f3fbac1e13" TargetMode="External"/><Relationship Id="rId469" Type="http://schemas.openxmlformats.org/officeDocument/2006/relationships/hyperlink" Target="cid:1643af6f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52" Type="http://schemas.openxmlformats.org/officeDocument/2006/relationships/image" Target="cid:53f9d4e613" TargetMode="External"/><Relationship Id="rId273" Type="http://schemas.openxmlformats.org/officeDocument/2006/relationships/hyperlink" Target="cid:bb0832652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329" Type="http://schemas.openxmlformats.org/officeDocument/2006/relationships/hyperlink" Target="cid:89df9e5f2" TargetMode="External"/><Relationship Id="rId47" Type="http://schemas.openxmlformats.org/officeDocument/2006/relationships/hyperlink" Target="cid:d0b588612" TargetMode="External"/><Relationship Id="rId68" Type="http://schemas.openxmlformats.org/officeDocument/2006/relationships/image" Target="cid:392276913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33" Type="http://schemas.openxmlformats.org/officeDocument/2006/relationships/hyperlink" Target="cid:c8af4ef42" TargetMode="External"/><Relationship Id="rId154" Type="http://schemas.openxmlformats.org/officeDocument/2006/relationships/image" Target="cid:ed79471e13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17" Type="http://schemas.openxmlformats.org/officeDocument/2006/relationships/hyperlink" Target="cid:81b7b20d2" TargetMode="External"/><Relationship Id="rId438" Type="http://schemas.openxmlformats.org/officeDocument/2006/relationships/image" Target="cid:cef11cb313" TargetMode="External"/><Relationship Id="rId459" Type="http://schemas.openxmlformats.org/officeDocument/2006/relationships/hyperlink" Target="cid:9ffc73f8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42" Type="http://schemas.openxmlformats.org/officeDocument/2006/relationships/image" Target="cid:2accc0ec13" TargetMode="External"/><Relationship Id="rId263" Type="http://schemas.openxmlformats.org/officeDocument/2006/relationships/hyperlink" Target="cid:7d2b2ff72" TargetMode="External"/><Relationship Id="rId284" Type="http://schemas.openxmlformats.org/officeDocument/2006/relationships/image" Target="cid:d51f223613" TargetMode="External"/><Relationship Id="rId319" Type="http://schemas.openxmlformats.org/officeDocument/2006/relationships/hyperlink" Target="cid:64f5efd42" TargetMode="External"/><Relationship Id="rId470" Type="http://schemas.openxmlformats.org/officeDocument/2006/relationships/image" Target="cid:1643af9513" TargetMode="External"/><Relationship Id="rId37" Type="http://schemas.openxmlformats.org/officeDocument/2006/relationships/hyperlink" Target="cid:bbb631c12" TargetMode="External"/><Relationship Id="rId58" Type="http://schemas.openxmlformats.org/officeDocument/2006/relationships/image" Target="cid:eca83a0c13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23" Type="http://schemas.openxmlformats.org/officeDocument/2006/relationships/hyperlink" Target="cid:b896ad462" TargetMode="External"/><Relationship Id="rId144" Type="http://schemas.openxmlformats.org/officeDocument/2006/relationships/image" Target="cid:e2636a6713" TargetMode="External"/><Relationship Id="rId330" Type="http://schemas.openxmlformats.org/officeDocument/2006/relationships/image" Target="cid:89dfa1d413" TargetMode="External"/><Relationship Id="rId90" Type="http://schemas.openxmlformats.org/officeDocument/2006/relationships/image" Target="cid:3c6fa8b013" TargetMode="External"/><Relationship Id="rId165" Type="http://schemas.openxmlformats.org/officeDocument/2006/relationships/hyperlink" Target="cid:a9baa6a2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72" Type="http://schemas.openxmlformats.org/officeDocument/2006/relationships/image" Target="cid:4276af6213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28" Type="http://schemas.openxmlformats.org/officeDocument/2006/relationships/image" Target="cid:a5bfdea013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32" Type="http://schemas.openxmlformats.org/officeDocument/2006/relationships/image" Target="cid:7e6338613" TargetMode="External"/><Relationship Id="rId253" Type="http://schemas.openxmlformats.org/officeDocument/2006/relationships/hyperlink" Target="cid:592330e12" TargetMode="External"/><Relationship Id="rId274" Type="http://schemas.openxmlformats.org/officeDocument/2006/relationships/image" Target="cid:bb08328813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27" Type="http://schemas.openxmlformats.org/officeDocument/2006/relationships/hyperlink" Target="cid:9cc12f202" TargetMode="External"/><Relationship Id="rId48" Type="http://schemas.openxmlformats.org/officeDocument/2006/relationships/image" Target="cid:d0b5888713" TargetMode="External"/><Relationship Id="rId69" Type="http://schemas.openxmlformats.org/officeDocument/2006/relationships/hyperlink" Target="cid:e0ef2af2" TargetMode="External"/><Relationship Id="rId113" Type="http://schemas.openxmlformats.org/officeDocument/2006/relationships/hyperlink" Target="cid:93d06cfe2" TargetMode="External"/><Relationship Id="rId134" Type="http://schemas.openxmlformats.org/officeDocument/2006/relationships/image" Target="cid:c8af4f1913" TargetMode="External"/><Relationship Id="rId320" Type="http://schemas.openxmlformats.org/officeDocument/2006/relationships/image" Target="cid:64f5effa13" TargetMode="External"/><Relationship Id="rId80" Type="http://schemas.openxmlformats.org/officeDocument/2006/relationships/image" Target="cid:27d58f7c13" TargetMode="External"/><Relationship Id="rId155" Type="http://schemas.openxmlformats.org/officeDocument/2006/relationships/hyperlink" Target="cid:f09b1ba62" TargetMode="External"/><Relationship Id="rId176" Type="http://schemas.openxmlformats.org/officeDocument/2006/relationships/image" Target="cid:2a30ebbf13" TargetMode="External"/><Relationship Id="rId197" Type="http://schemas.openxmlformats.org/officeDocument/2006/relationships/hyperlink" Target="cid:9a94d6742" TargetMode="External"/><Relationship Id="rId341" Type="http://schemas.openxmlformats.org/officeDocument/2006/relationships/hyperlink" Target="cid:b23869842" TargetMode="External"/><Relationship Id="rId362" Type="http://schemas.openxmlformats.org/officeDocument/2006/relationships/image" Target="cid:193e37f713" TargetMode="External"/><Relationship Id="rId383" Type="http://schemas.openxmlformats.org/officeDocument/2006/relationships/hyperlink" Target="cid:cd6ed5c92" TargetMode="External"/><Relationship Id="rId418" Type="http://schemas.openxmlformats.org/officeDocument/2006/relationships/image" Target="cid:81b7b22f13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22" Type="http://schemas.openxmlformats.org/officeDocument/2006/relationships/image" Target="cid:e7d8c5be13" TargetMode="External"/><Relationship Id="rId243" Type="http://schemas.openxmlformats.org/officeDocument/2006/relationships/hyperlink" Target="cid:2fee70f82" TargetMode="External"/><Relationship Id="rId264" Type="http://schemas.openxmlformats.org/officeDocument/2006/relationships/image" Target="cid:7d2b301d13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17" Type="http://schemas.openxmlformats.org/officeDocument/2006/relationships/hyperlink" Target="cid:883802342" TargetMode="External"/><Relationship Id="rId38" Type="http://schemas.openxmlformats.org/officeDocument/2006/relationships/image" Target="cid:bbb631eb13" TargetMode="External"/><Relationship Id="rId59" Type="http://schemas.openxmlformats.org/officeDocument/2006/relationships/hyperlink" Target="cid:ef30262e2" TargetMode="External"/><Relationship Id="rId103" Type="http://schemas.openxmlformats.org/officeDocument/2006/relationships/hyperlink" Target="cid:7a31edb12" TargetMode="External"/><Relationship Id="rId124" Type="http://schemas.openxmlformats.org/officeDocument/2006/relationships/image" Target="cid:b896ad6d13" TargetMode="External"/><Relationship Id="rId310" Type="http://schemas.openxmlformats.org/officeDocument/2006/relationships/image" Target="cid:2c47223813" TargetMode="External"/><Relationship Id="rId70" Type="http://schemas.openxmlformats.org/officeDocument/2006/relationships/image" Target="cid:e0ef2d2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66" Type="http://schemas.openxmlformats.org/officeDocument/2006/relationships/image" Target="cid:a9baa8e13" TargetMode="External"/><Relationship Id="rId187" Type="http://schemas.openxmlformats.org/officeDocument/2006/relationships/hyperlink" Target="cid:579a7efa2" TargetMode="External"/><Relationship Id="rId331" Type="http://schemas.openxmlformats.org/officeDocument/2006/relationships/hyperlink" Target="cid:8e511c9c2" TargetMode="External"/><Relationship Id="rId352" Type="http://schemas.openxmlformats.org/officeDocument/2006/relationships/image" Target="cid:cd2d50ae13" TargetMode="External"/><Relationship Id="rId373" Type="http://schemas.openxmlformats.org/officeDocument/2006/relationships/hyperlink" Target="cid:488d1aa72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12" Type="http://schemas.openxmlformats.org/officeDocument/2006/relationships/image" Target="cid:c607a81c13" TargetMode="External"/><Relationship Id="rId233" Type="http://schemas.openxmlformats.org/officeDocument/2006/relationships/hyperlink" Target="cid:bf349ae2" TargetMode="External"/><Relationship Id="rId254" Type="http://schemas.openxmlformats.org/officeDocument/2006/relationships/image" Target="cid:5923310913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75" Type="http://schemas.openxmlformats.org/officeDocument/2006/relationships/hyperlink" Target="cid:bb0a5c3f2" TargetMode="External"/><Relationship Id="rId296" Type="http://schemas.openxmlformats.org/officeDocument/2006/relationships/image" Target="cid:ea6dd08913" TargetMode="External"/><Relationship Id="rId300" Type="http://schemas.openxmlformats.org/officeDocument/2006/relationships/image" Target="cid:fe112e9913" TargetMode="External"/><Relationship Id="rId461" Type="http://schemas.openxmlformats.org/officeDocument/2006/relationships/hyperlink" Target="cid:c6f2111c2" TargetMode="External"/><Relationship Id="rId60" Type="http://schemas.openxmlformats.org/officeDocument/2006/relationships/image" Target="cid:ef302654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56" Type="http://schemas.openxmlformats.org/officeDocument/2006/relationships/image" Target="cid:f09b1bd013" TargetMode="External"/><Relationship Id="rId177" Type="http://schemas.openxmlformats.org/officeDocument/2006/relationships/hyperlink" Target="cid:2e6f58082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42" Type="http://schemas.openxmlformats.org/officeDocument/2006/relationships/image" Target="cid:b23869a713" TargetMode="External"/><Relationship Id="rId363" Type="http://schemas.openxmlformats.org/officeDocument/2006/relationships/hyperlink" Target="cid:1e6ccfd42" TargetMode="External"/><Relationship Id="rId384" Type="http://schemas.openxmlformats.org/officeDocument/2006/relationships/image" Target="cid:cd6ed5f013" TargetMode="External"/><Relationship Id="rId419" Type="http://schemas.openxmlformats.org/officeDocument/2006/relationships/hyperlink" Target="cid:87b1650d2" TargetMode="External"/><Relationship Id="rId202" Type="http://schemas.openxmlformats.org/officeDocument/2006/relationships/image" Target="cid:a60cacae13" TargetMode="External"/><Relationship Id="rId223" Type="http://schemas.openxmlformats.org/officeDocument/2006/relationships/hyperlink" Target="cid:ed01ac172" TargetMode="External"/><Relationship Id="rId244" Type="http://schemas.openxmlformats.org/officeDocument/2006/relationships/image" Target="cid:2fee711c13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39" Type="http://schemas.openxmlformats.org/officeDocument/2006/relationships/hyperlink" Target="cid:bbbaca6d2" TargetMode="External"/><Relationship Id="rId265" Type="http://schemas.openxmlformats.org/officeDocument/2006/relationships/hyperlink" Target="cid:8c9b5667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25" Type="http://schemas.openxmlformats.org/officeDocument/2006/relationships/hyperlink" Target="cid:b8993a7d2" TargetMode="External"/><Relationship Id="rId146" Type="http://schemas.openxmlformats.org/officeDocument/2006/relationships/image" Target="cid:e293c51913" TargetMode="External"/><Relationship Id="rId167" Type="http://schemas.openxmlformats.org/officeDocument/2006/relationships/hyperlink" Target="cid:fa4c65f2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32" Type="http://schemas.openxmlformats.org/officeDocument/2006/relationships/image" Target="cid:8e511cc513" TargetMode="External"/><Relationship Id="rId353" Type="http://schemas.openxmlformats.org/officeDocument/2006/relationships/hyperlink" Target="cid:d12328e62" TargetMode="External"/><Relationship Id="rId374" Type="http://schemas.openxmlformats.org/officeDocument/2006/relationships/image" Target="cid:488d1ad013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234" Type="http://schemas.openxmlformats.org/officeDocument/2006/relationships/image" Target="cid:bf349d213" TargetMode="External"/><Relationship Id="rId420" Type="http://schemas.openxmlformats.org/officeDocument/2006/relationships/image" Target="cid:87b16533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55" Type="http://schemas.openxmlformats.org/officeDocument/2006/relationships/hyperlink" Target="cid:688eac6f2" TargetMode="External"/><Relationship Id="rId276" Type="http://schemas.openxmlformats.org/officeDocument/2006/relationships/image" Target="cid:bb0a5c6213" TargetMode="External"/><Relationship Id="rId297" Type="http://schemas.openxmlformats.org/officeDocument/2006/relationships/hyperlink" Target="cid:f8f29c962" TargetMode="External"/><Relationship Id="rId441" Type="http://schemas.openxmlformats.org/officeDocument/2006/relationships/hyperlink" Target="cid:d943ccc62" TargetMode="External"/><Relationship Id="rId462" Type="http://schemas.openxmlformats.org/officeDocument/2006/relationships/image" Target="cid:c6f2114013" TargetMode="External"/><Relationship Id="rId40" Type="http://schemas.openxmlformats.org/officeDocument/2006/relationships/image" Target="cid:bbbaca8f13" TargetMode="External"/><Relationship Id="rId115" Type="http://schemas.openxmlformats.org/officeDocument/2006/relationships/hyperlink" Target="cid:9917342c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22" Type="http://schemas.openxmlformats.org/officeDocument/2006/relationships/image" Target="cid:7569af6313" TargetMode="External"/><Relationship Id="rId343" Type="http://schemas.openxmlformats.org/officeDocument/2006/relationships/hyperlink" Target="cid:b85e622f2" TargetMode="External"/><Relationship Id="rId364" Type="http://schemas.openxmlformats.org/officeDocument/2006/relationships/image" Target="cid:1e6ccffa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463" Type="http://schemas.openxmlformats.org/officeDocument/2006/relationships/hyperlink" Target="cid:cd46ec84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464" Type="http://schemas.openxmlformats.org/officeDocument/2006/relationships/image" Target="cid:cd46eca713" TargetMode="External"/><Relationship Id="rId303" Type="http://schemas.openxmlformats.org/officeDocument/2006/relationships/hyperlink" Target="cid:8584637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M40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K31" sqref="K31"/>
    </sheetView>
  </sheetViews>
  <sheetFormatPr defaultRowHeight="11.25"/>
  <cols>
    <col min="1" max="1" width="7.75" style="1" customWidth="1"/>
    <col min="2" max="2" width="4.5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3">
      <c r="A1" s="5"/>
      <c r="B1" s="6"/>
      <c r="C1" s="7"/>
      <c r="D1" s="8"/>
      <c r="E1" s="9" t="s">
        <v>0</v>
      </c>
      <c r="F1" s="23" t="s">
        <v>1</v>
      </c>
      <c r="G1" s="10" t="s">
        <v>43</v>
      </c>
      <c r="H1" s="23" t="s">
        <v>2</v>
      </c>
      <c r="I1" s="17" t="s">
        <v>41</v>
      </c>
      <c r="J1" s="18" t="s">
        <v>42</v>
      </c>
      <c r="K1" s="19" t="s">
        <v>44</v>
      </c>
      <c r="L1" s="19" t="s">
        <v>45</v>
      </c>
    </row>
    <row r="2" spans="1:13">
      <c r="A2" s="11" t="s">
        <v>3</v>
      </c>
      <c r="B2" s="12"/>
      <c r="C2" s="39" t="s">
        <v>4</v>
      </c>
      <c r="D2" s="39"/>
      <c r="E2" s="13"/>
      <c r="F2" s="24"/>
      <c r="G2" s="14"/>
      <c r="H2" s="24"/>
      <c r="I2" s="20"/>
      <c r="J2" s="21"/>
      <c r="K2" s="22"/>
      <c r="L2" s="22"/>
    </row>
    <row r="3" spans="1:13">
      <c r="A3" s="41" t="s">
        <v>5</v>
      </c>
      <c r="B3" s="41"/>
      <c r="C3" s="41"/>
      <c r="D3" s="41"/>
      <c r="E3" s="15">
        <f>SUM(E4:E40)</f>
        <v>13372406.915700002</v>
      </c>
      <c r="F3" s="25">
        <f>RA!I7</f>
        <v>1491644.7549000001</v>
      </c>
      <c r="G3" s="16">
        <f>SUM(G4:G40)</f>
        <v>11880762.160799999</v>
      </c>
      <c r="H3" s="27">
        <f>RA!J7</f>
        <v>11.154646761075799</v>
      </c>
      <c r="I3" s="20">
        <f>SUM(I4:I40)</f>
        <v>13372412.116076222</v>
      </c>
      <c r="J3" s="21">
        <f>SUM(J4:J40)</f>
        <v>11880762.181480886</v>
      </c>
      <c r="K3" s="22">
        <f>E3-I3</f>
        <v>-5.2003762200474739</v>
      </c>
      <c r="L3" s="22">
        <f>G3-J3</f>
        <v>-2.0680887624621391E-2</v>
      </c>
    </row>
    <row r="4" spans="1:13">
      <c r="A4" s="42">
        <f>RA!A8</f>
        <v>42299</v>
      </c>
      <c r="B4" s="12">
        <v>12</v>
      </c>
      <c r="C4" s="40" t="s">
        <v>6</v>
      </c>
      <c r="D4" s="40"/>
      <c r="E4" s="15">
        <f>VLOOKUP(C4,RA!B8:D36,3,0)</f>
        <v>451082.84080000001</v>
      </c>
      <c r="F4" s="25">
        <f>VLOOKUP(C4,RA!B8:I39,8,0)</f>
        <v>115610.0413</v>
      </c>
      <c r="G4" s="16">
        <f t="shared" ref="G4:G40" si="0">E4-F4</f>
        <v>335472.79950000002</v>
      </c>
      <c r="H4" s="27">
        <f>RA!J8</f>
        <v>25.629447818268702</v>
      </c>
      <c r="I4" s="20">
        <f>VLOOKUP(B4,RMS!B:D,3,FALSE)</f>
        <v>451083.44065555598</v>
      </c>
      <c r="J4" s="21">
        <f>VLOOKUP(B4,RMS!B:E,4,FALSE)</f>
        <v>335472.80898888898</v>
      </c>
      <c r="K4" s="22">
        <f t="shared" ref="K4:K40" si="1">E4-I4</f>
        <v>-0.599855555978138</v>
      </c>
      <c r="L4" s="22">
        <f t="shared" ref="L4:L40" si="2">G4-J4</f>
        <v>-9.488888958003372E-3</v>
      </c>
    </row>
    <row r="5" spans="1:13">
      <c r="A5" s="42"/>
      <c r="B5" s="12">
        <v>13</v>
      </c>
      <c r="C5" s="40" t="s">
        <v>7</v>
      </c>
      <c r="D5" s="40"/>
      <c r="E5" s="15">
        <f>VLOOKUP(C5,RA!B8:D37,3,0)</f>
        <v>60494.532599999999</v>
      </c>
      <c r="F5" s="25">
        <f>VLOOKUP(C5,RA!B9:I40,8,0)</f>
        <v>13463.2536</v>
      </c>
      <c r="G5" s="16">
        <f t="shared" si="0"/>
        <v>47031.278999999995</v>
      </c>
      <c r="H5" s="27">
        <f>RA!J9</f>
        <v>22.255322954590401</v>
      </c>
      <c r="I5" s="20">
        <f>VLOOKUP(B5,RMS!B:D,3,FALSE)</f>
        <v>60494.563317078901</v>
      </c>
      <c r="J5" s="21">
        <f>VLOOKUP(B5,RMS!B:E,4,FALSE)</f>
        <v>47031.264419559797</v>
      </c>
      <c r="K5" s="22">
        <f t="shared" si="1"/>
        <v>-3.0717078901943751E-2</v>
      </c>
      <c r="L5" s="22">
        <f t="shared" si="2"/>
        <v>1.4580440198187716E-2</v>
      </c>
      <c r="M5" s="32"/>
    </row>
    <row r="6" spans="1:13">
      <c r="A6" s="42"/>
      <c r="B6" s="12">
        <v>14</v>
      </c>
      <c r="C6" s="40" t="s">
        <v>8</v>
      </c>
      <c r="D6" s="40"/>
      <c r="E6" s="15">
        <f>VLOOKUP(C6,RA!B10:D38,3,0)</f>
        <v>92389.981499999994</v>
      </c>
      <c r="F6" s="25">
        <f>VLOOKUP(C6,RA!B10:I41,8,0)</f>
        <v>25515.8181</v>
      </c>
      <c r="G6" s="16">
        <f t="shared" si="0"/>
        <v>66874.16339999999</v>
      </c>
      <c r="H6" s="27">
        <f>RA!J10</f>
        <v>27.617516191406501</v>
      </c>
      <c r="I6" s="20">
        <f>VLOOKUP(B6,RMS!B:D,3,FALSE)</f>
        <v>92391.814589115806</v>
      </c>
      <c r="J6" s="21">
        <f>VLOOKUP(B6,RMS!B:E,4,FALSE)</f>
        <v>66874.163859387496</v>
      </c>
      <c r="K6" s="22">
        <f>E6-I6</f>
        <v>-1.8330891158111626</v>
      </c>
      <c r="L6" s="22">
        <f t="shared" si="2"/>
        <v>-4.5938750554341823E-4</v>
      </c>
      <c r="M6" s="32"/>
    </row>
    <row r="7" spans="1:13">
      <c r="A7" s="42"/>
      <c r="B7" s="12">
        <v>15</v>
      </c>
      <c r="C7" s="40" t="s">
        <v>9</v>
      </c>
      <c r="D7" s="40"/>
      <c r="E7" s="15">
        <f>VLOOKUP(C7,RA!B10:D39,3,0)</f>
        <v>81088.0916</v>
      </c>
      <c r="F7" s="25">
        <f>VLOOKUP(C7,RA!B11:I42,8,0)</f>
        <v>8868.6010999999999</v>
      </c>
      <c r="G7" s="16">
        <f t="shared" si="0"/>
        <v>72219.4905</v>
      </c>
      <c r="H7" s="27">
        <f>RA!J11</f>
        <v>10.936995710477399</v>
      </c>
      <c r="I7" s="20">
        <f>VLOOKUP(B7,RMS!B:D,3,FALSE)</f>
        <v>81088.116952136799</v>
      </c>
      <c r="J7" s="21">
        <f>VLOOKUP(B7,RMS!B:E,4,FALSE)</f>
        <v>72219.490407692298</v>
      </c>
      <c r="K7" s="22">
        <f t="shared" si="1"/>
        <v>-2.535213679948356E-2</v>
      </c>
      <c r="L7" s="22">
        <f t="shared" si="2"/>
        <v>9.2307702288962901E-5</v>
      </c>
      <c r="M7" s="32"/>
    </row>
    <row r="8" spans="1:13">
      <c r="A8" s="42"/>
      <c r="B8" s="12">
        <v>16</v>
      </c>
      <c r="C8" s="40" t="s">
        <v>10</v>
      </c>
      <c r="D8" s="40"/>
      <c r="E8" s="15">
        <f>VLOOKUP(C8,RA!B12:D39,3,0)</f>
        <v>123282.4099</v>
      </c>
      <c r="F8" s="25">
        <f>VLOOKUP(C8,RA!B12:I43,8,0)</f>
        <v>21125.273799999999</v>
      </c>
      <c r="G8" s="16">
        <f t="shared" si="0"/>
        <v>102157.1361</v>
      </c>
      <c r="H8" s="27">
        <f>RA!J12</f>
        <v>17.135675573778698</v>
      </c>
      <c r="I8" s="20">
        <f>VLOOKUP(B8,RMS!B:D,3,FALSE)</f>
        <v>123282.39994615399</v>
      </c>
      <c r="J8" s="21">
        <f>VLOOKUP(B8,RMS!B:E,4,FALSE)</f>
        <v>102157.13637777801</v>
      </c>
      <c r="K8" s="22">
        <f t="shared" si="1"/>
        <v>9.9538460053736344E-3</v>
      </c>
      <c r="L8" s="22">
        <f t="shared" si="2"/>
        <v>-2.777780027827248E-4</v>
      </c>
      <c r="M8" s="32"/>
    </row>
    <row r="9" spans="1:13">
      <c r="A9" s="42"/>
      <c r="B9" s="12">
        <v>17</v>
      </c>
      <c r="C9" s="40" t="s">
        <v>11</v>
      </c>
      <c r="D9" s="40"/>
      <c r="E9" s="15">
        <f>VLOOKUP(C9,RA!B12:D40,3,0)</f>
        <v>177009.36110000001</v>
      </c>
      <c r="F9" s="25">
        <f>VLOOKUP(C9,RA!B13:I44,8,0)</f>
        <v>51440.759599999998</v>
      </c>
      <c r="G9" s="16">
        <f t="shared" si="0"/>
        <v>125568.60150000002</v>
      </c>
      <c r="H9" s="27">
        <f>RA!J13</f>
        <v>29.061039077441201</v>
      </c>
      <c r="I9" s="20">
        <f>VLOOKUP(B9,RMS!B:D,3,FALSE)</f>
        <v>177009.51593589701</v>
      </c>
      <c r="J9" s="21">
        <f>VLOOKUP(B9,RMS!B:E,4,FALSE)</f>
        <v>125568.60000341899</v>
      </c>
      <c r="K9" s="22">
        <f t="shared" si="1"/>
        <v>-0.15483589700306766</v>
      </c>
      <c r="L9" s="22">
        <f t="shared" si="2"/>
        <v>1.496581026003696E-3</v>
      </c>
      <c r="M9" s="32"/>
    </row>
    <row r="10" spans="1:13">
      <c r="A10" s="42"/>
      <c r="B10" s="12">
        <v>18</v>
      </c>
      <c r="C10" s="40" t="s">
        <v>12</v>
      </c>
      <c r="D10" s="40"/>
      <c r="E10" s="15">
        <f>VLOOKUP(C10,RA!B14:D41,3,0)</f>
        <v>92572.716700000004</v>
      </c>
      <c r="F10" s="25">
        <f>VLOOKUP(C10,RA!B14:I45,8,0)</f>
        <v>18949.636600000002</v>
      </c>
      <c r="G10" s="16">
        <f t="shared" si="0"/>
        <v>73623.080100000006</v>
      </c>
      <c r="H10" s="27">
        <f>RA!J14</f>
        <v>20.470001611176698</v>
      </c>
      <c r="I10" s="20">
        <f>VLOOKUP(B10,RMS!B:D,3,FALSE)</f>
        <v>92572.725143589705</v>
      </c>
      <c r="J10" s="21">
        <f>VLOOKUP(B10,RMS!B:E,4,FALSE)</f>
        <v>73623.080970940195</v>
      </c>
      <c r="K10" s="22">
        <f t="shared" si="1"/>
        <v>-8.4435897006187588E-3</v>
      </c>
      <c r="L10" s="22">
        <f t="shared" si="2"/>
        <v>-8.709401881787926E-4</v>
      </c>
      <c r="M10" s="32"/>
    </row>
    <row r="11" spans="1:13">
      <c r="A11" s="42"/>
      <c r="B11" s="12">
        <v>19</v>
      </c>
      <c r="C11" s="40" t="s">
        <v>13</v>
      </c>
      <c r="D11" s="40"/>
      <c r="E11" s="15">
        <f>VLOOKUP(C11,RA!B14:D42,3,0)</f>
        <v>48065.693599999999</v>
      </c>
      <c r="F11" s="25">
        <f>VLOOKUP(C11,RA!B15:I46,8,0)</f>
        <v>9203.5635999999995</v>
      </c>
      <c r="G11" s="16">
        <f t="shared" si="0"/>
        <v>38862.129999999997</v>
      </c>
      <c r="H11" s="27">
        <f>RA!J15</f>
        <v>19.147884719175298</v>
      </c>
      <c r="I11" s="20">
        <f>VLOOKUP(B11,RMS!B:D,3,FALSE)</f>
        <v>48065.722917948697</v>
      </c>
      <c r="J11" s="21">
        <f>VLOOKUP(B11,RMS!B:E,4,FALSE)</f>
        <v>38862.130592307702</v>
      </c>
      <c r="K11" s="22">
        <f t="shared" si="1"/>
        <v>-2.9317948698007967E-2</v>
      </c>
      <c r="L11" s="22">
        <f t="shared" si="2"/>
        <v>-5.9230770420981571E-4</v>
      </c>
      <c r="M11" s="32"/>
    </row>
    <row r="12" spans="1:13">
      <c r="A12" s="42"/>
      <c r="B12" s="12">
        <v>21</v>
      </c>
      <c r="C12" s="40" t="s">
        <v>14</v>
      </c>
      <c r="D12" s="40"/>
      <c r="E12" s="15">
        <f>VLOOKUP(C12,RA!B16:D43,3,0)</f>
        <v>652263.82339999999</v>
      </c>
      <c r="F12" s="25">
        <f>VLOOKUP(C12,RA!B16:I47,8,0)</f>
        <v>19684.834800000001</v>
      </c>
      <c r="G12" s="16">
        <f t="shared" si="0"/>
        <v>632578.98860000004</v>
      </c>
      <c r="H12" s="27">
        <f>RA!J16</f>
        <v>3.0179252771356402</v>
      </c>
      <c r="I12" s="20">
        <f>VLOOKUP(B12,RMS!B:D,3,FALSE)</f>
        <v>652263.45879914495</v>
      </c>
      <c r="J12" s="21">
        <f>VLOOKUP(B12,RMS!B:E,4,FALSE)</f>
        <v>632578.98851623898</v>
      </c>
      <c r="K12" s="22">
        <f t="shared" si="1"/>
        <v>0.36460085504222661</v>
      </c>
      <c r="L12" s="22">
        <f t="shared" si="2"/>
        <v>8.3761056885123253E-5</v>
      </c>
      <c r="M12" s="32"/>
    </row>
    <row r="13" spans="1:13">
      <c r="A13" s="42"/>
      <c r="B13" s="12">
        <v>22</v>
      </c>
      <c r="C13" s="40" t="s">
        <v>15</v>
      </c>
      <c r="D13" s="40"/>
      <c r="E13" s="15">
        <f>VLOOKUP(C13,RA!B16:D44,3,0)</f>
        <v>383555.65950000001</v>
      </c>
      <c r="F13" s="25">
        <f>VLOOKUP(C13,RA!B17:I48,8,0)</f>
        <v>47729.974499999997</v>
      </c>
      <c r="G13" s="16">
        <f t="shared" si="0"/>
        <v>335825.685</v>
      </c>
      <c r="H13" s="27">
        <f>RA!J17</f>
        <v>12.444080361692601</v>
      </c>
      <c r="I13" s="20">
        <f>VLOOKUP(B13,RMS!B:D,3,FALSE)</f>
        <v>383555.636552991</v>
      </c>
      <c r="J13" s="21">
        <f>VLOOKUP(B13,RMS!B:E,4,FALSE)</f>
        <v>335825.68520000001</v>
      </c>
      <c r="K13" s="22">
        <f t="shared" si="1"/>
        <v>2.2947009012568742E-2</v>
      </c>
      <c r="L13" s="22">
        <f t="shared" si="2"/>
        <v>-2.0000000949949026E-4</v>
      </c>
      <c r="M13" s="32"/>
    </row>
    <row r="14" spans="1:13">
      <c r="A14" s="42"/>
      <c r="B14" s="12">
        <v>23</v>
      </c>
      <c r="C14" s="40" t="s">
        <v>16</v>
      </c>
      <c r="D14" s="40"/>
      <c r="E14" s="15">
        <f>VLOOKUP(C14,RA!B18:D45,3,0)</f>
        <v>1144100.1222999999</v>
      </c>
      <c r="F14" s="25">
        <f>VLOOKUP(C14,RA!B18:I49,8,0)</f>
        <v>178302.08170000001</v>
      </c>
      <c r="G14" s="16">
        <f t="shared" si="0"/>
        <v>965798.04059999995</v>
      </c>
      <c r="H14" s="27">
        <f>RA!J18</f>
        <v>15.5844823564529</v>
      </c>
      <c r="I14" s="20">
        <f>VLOOKUP(B14,RMS!B:D,3,FALSE)</f>
        <v>1144100.0880495701</v>
      </c>
      <c r="J14" s="21">
        <f>VLOOKUP(B14,RMS!B:E,4,FALSE)</f>
        <v>965798.02886324795</v>
      </c>
      <c r="K14" s="22">
        <f t="shared" si="1"/>
        <v>3.4250429831445217E-2</v>
      </c>
      <c r="L14" s="22">
        <f t="shared" si="2"/>
        <v>1.173675199970603E-2</v>
      </c>
      <c r="M14" s="32"/>
    </row>
    <row r="15" spans="1:13">
      <c r="A15" s="42"/>
      <c r="B15" s="12">
        <v>24</v>
      </c>
      <c r="C15" s="40" t="s">
        <v>17</v>
      </c>
      <c r="D15" s="40"/>
      <c r="E15" s="15">
        <f>VLOOKUP(C15,RA!B18:D46,3,0)</f>
        <v>402260.68369999999</v>
      </c>
      <c r="F15" s="25">
        <f>VLOOKUP(C15,RA!B19:I50,8,0)</f>
        <v>43750.780500000001</v>
      </c>
      <c r="G15" s="16">
        <f t="shared" si="0"/>
        <v>358509.9032</v>
      </c>
      <c r="H15" s="27">
        <f>RA!J19</f>
        <v>10.8762258587092</v>
      </c>
      <c r="I15" s="20">
        <f>VLOOKUP(B15,RMS!B:D,3,FALSE)</f>
        <v>402260.69631282002</v>
      </c>
      <c r="J15" s="21">
        <f>VLOOKUP(B15,RMS!B:E,4,FALSE)</f>
        <v>358509.90320854698</v>
      </c>
      <c r="K15" s="22">
        <f t="shared" si="1"/>
        <v>-1.2612820020876825E-2</v>
      </c>
      <c r="L15" s="22">
        <f t="shared" si="2"/>
        <v>-8.5469800978899002E-6</v>
      </c>
      <c r="M15" s="32"/>
    </row>
    <row r="16" spans="1:13">
      <c r="A16" s="42"/>
      <c r="B16" s="12">
        <v>25</v>
      </c>
      <c r="C16" s="40" t="s">
        <v>18</v>
      </c>
      <c r="D16" s="40"/>
      <c r="E16" s="15">
        <f>VLOOKUP(C16,RA!B20:D47,3,0)</f>
        <v>947463.88119999995</v>
      </c>
      <c r="F16" s="25">
        <f>VLOOKUP(C16,RA!B20:I51,8,0)</f>
        <v>71114.000899999999</v>
      </c>
      <c r="G16" s="16">
        <f t="shared" si="0"/>
        <v>876349.88029999996</v>
      </c>
      <c r="H16" s="27">
        <f>RA!J20</f>
        <v>7.5057215700857496</v>
      </c>
      <c r="I16" s="20">
        <f>VLOOKUP(B16,RMS!B:D,3,FALSE)</f>
        <v>947463.96219999995</v>
      </c>
      <c r="J16" s="21">
        <f>VLOOKUP(B16,RMS!B:E,4,FALSE)</f>
        <v>876349.88029999996</v>
      </c>
      <c r="K16" s="22">
        <f t="shared" si="1"/>
        <v>-8.1000000005587935E-2</v>
      </c>
      <c r="L16" s="22">
        <f t="shared" si="2"/>
        <v>0</v>
      </c>
      <c r="M16" s="32"/>
    </row>
    <row r="17" spans="1:13">
      <c r="A17" s="42"/>
      <c r="B17" s="12">
        <v>26</v>
      </c>
      <c r="C17" s="40" t="s">
        <v>19</v>
      </c>
      <c r="D17" s="40"/>
      <c r="E17" s="15">
        <f>VLOOKUP(C17,RA!B20:D48,3,0)</f>
        <v>263985.56670000002</v>
      </c>
      <c r="F17" s="25">
        <f>VLOOKUP(C17,RA!B21:I52,8,0)</f>
        <v>33601.139499999997</v>
      </c>
      <c r="G17" s="16">
        <f t="shared" si="0"/>
        <v>230384.42720000003</v>
      </c>
      <c r="H17" s="27">
        <f>RA!J21</f>
        <v>12.7284002379513</v>
      </c>
      <c r="I17" s="20">
        <f>VLOOKUP(B17,RMS!B:D,3,FALSE)</f>
        <v>263985.33799999999</v>
      </c>
      <c r="J17" s="21">
        <f>VLOOKUP(B17,RMS!B:E,4,FALSE)</f>
        <v>230384.42720000001</v>
      </c>
      <c r="K17" s="22">
        <f t="shared" si="1"/>
        <v>0.22870000003604218</v>
      </c>
      <c r="L17" s="22">
        <f t="shared" si="2"/>
        <v>0</v>
      </c>
      <c r="M17" s="32"/>
    </row>
    <row r="18" spans="1:13">
      <c r="A18" s="42"/>
      <c r="B18" s="12">
        <v>27</v>
      </c>
      <c r="C18" s="40" t="s">
        <v>20</v>
      </c>
      <c r="D18" s="40"/>
      <c r="E18" s="15">
        <f>VLOOKUP(C18,RA!B22:D49,3,0)</f>
        <v>967479.80799999996</v>
      </c>
      <c r="F18" s="25">
        <f>VLOOKUP(C18,RA!B22:I53,8,0)</f>
        <v>102876.17389999999</v>
      </c>
      <c r="G18" s="16">
        <f t="shared" si="0"/>
        <v>864603.63409999991</v>
      </c>
      <c r="H18" s="27">
        <f>RA!J22</f>
        <v>10.633418191193901</v>
      </c>
      <c r="I18" s="20">
        <f>VLOOKUP(B18,RMS!B:D,3,FALSE)</f>
        <v>967481.22673333297</v>
      </c>
      <c r="J18" s="21">
        <f>VLOOKUP(B18,RMS!B:E,4,FALSE)</f>
        <v>864603.63379999995</v>
      </c>
      <c r="K18" s="22">
        <f t="shared" si="1"/>
        <v>-1.4187333330046386</v>
      </c>
      <c r="L18" s="22">
        <f t="shared" si="2"/>
        <v>2.9999995604157448E-4</v>
      </c>
      <c r="M18" s="32"/>
    </row>
    <row r="19" spans="1:13">
      <c r="A19" s="42"/>
      <c r="B19" s="12">
        <v>29</v>
      </c>
      <c r="C19" s="40" t="s">
        <v>21</v>
      </c>
      <c r="D19" s="40"/>
      <c r="E19" s="15">
        <f>VLOOKUP(C19,RA!B22:D50,3,0)</f>
        <v>2144198.4983000001</v>
      </c>
      <c r="F19" s="25">
        <f>VLOOKUP(C19,RA!B23:I54,8,0)</f>
        <v>264804.85350000003</v>
      </c>
      <c r="G19" s="16">
        <f t="shared" si="0"/>
        <v>1879393.6448000001</v>
      </c>
      <c r="H19" s="27">
        <f>RA!J23</f>
        <v>12.349829258342799</v>
      </c>
      <c r="I19" s="20">
        <f>VLOOKUP(B19,RMS!B:D,3,FALSE)</f>
        <v>2144200.0953051299</v>
      </c>
      <c r="J19" s="21">
        <f>VLOOKUP(B19,RMS!B:E,4,FALSE)</f>
        <v>1879393.66919829</v>
      </c>
      <c r="K19" s="22">
        <f t="shared" si="1"/>
        <v>-1.5970051297917962</v>
      </c>
      <c r="L19" s="22">
        <f t="shared" si="2"/>
        <v>-2.4398289853706956E-2</v>
      </c>
      <c r="M19" s="32"/>
    </row>
    <row r="20" spans="1:13">
      <c r="A20" s="42"/>
      <c r="B20" s="12">
        <v>31</v>
      </c>
      <c r="C20" s="40" t="s">
        <v>22</v>
      </c>
      <c r="D20" s="40"/>
      <c r="E20" s="15">
        <f>VLOOKUP(C20,RA!B24:D51,3,0)</f>
        <v>221581.53599999999</v>
      </c>
      <c r="F20" s="25">
        <f>VLOOKUP(C20,RA!B24:I55,8,0)</f>
        <v>33337.705800000003</v>
      </c>
      <c r="G20" s="16">
        <f t="shared" si="0"/>
        <v>188243.8302</v>
      </c>
      <c r="H20" s="27">
        <f>RA!J24</f>
        <v>15.0453446626528</v>
      </c>
      <c r="I20" s="20">
        <f>VLOOKUP(B20,RMS!B:D,3,FALSE)</f>
        <v>221581.55589973499</v>
      </c>
      <c r="J20" s="21">
        <f>VLOOKUP(B20,RMS!B:E,4,FALSE)</f>
        <v>188243.824176728</v>
      </c>
      <c r="K20" s="22">
        <f t="shared" si="1"/>
        <v>-1.9899734994396567E-2</v>
      </c>
      <c r="L20" s="22">
        <f t="shared" si="2"/>
        <v>6.0232719988562167E-3</v>
      </c>
      <c r="M20" s="32"/>
    </row>
    <row r="21" spans="1:13">
      <c r="A21" s="42"/>
      <c r="B21" s="12">
        <v>32</v>
      </c>
      <c r="C21" s="40" t="s">
        <v>23</v>
      </c>
      <c r="D21" s="40"/>
      <c r="E21" s="15">
        <f>VLOOKUP(C21,RA!B24:D52,3,0)</f>
        <v>256138.386</v>
      </c>
      <c r="F21" s="25">
        <f>VLOOKUP(C21,RA!B25:I56,8,0)</f>
        <v>16220.8184</v>
      </c>
      <c r="G21" s="16">
        <f t="shared" si="0"/>
        <v>239917.56760000001</v>
      </c>
      <c r="H21" s="27">
        <f>RA!J25</f>
        <v>6.3328338455291098</v>
      </c>
      <c r="I21" s="20">
        <f>VLOOKUP(B21,RMS!B:D,3,FALSE)</f>
        <v>256138.38497094801</v>
      </c>
      <c r="J21" s="21">
        <f>VLOOKUP(B21,RMS!B:E,4,FALSE)</f>
        <v>239917.57138646999</v>
      </c>
      <c r="K21" s="22">
        <f t="shared" si="1"/>
        <v>1.0290519858244807E-3</v>
      </c>
      <c r="L21" s="22">
        <f t="shared" si="2"/>
        <v>-3.7864699843339622E-3</v>
      </c>
      <c r="M21" s="32"/>
    </row>
    <row r="22" spans="1:13">
      <c r="A22" s="42"/>
      <c r="B22" s="12">
        <v>33</v>
      </c>
      <c r="C22" s="40" t="s">
        <v>24</v>
      </c>
      <c r="D22" s="40"/>
      <c r="E22" s="15">
        <f>VLOOKUP(C22,RA!B26:D53,3,0)</f>
        <v>476884.18709999998</v>
      </c>
      <c r="F22" s="25">
        <f>VLOOKUP(C22,RA!B26:I57,8,0)</f>
        <v>94902.5576</v>
      </c>
      <c r="G22" s="16">
        <f t="shared" si="0"/>
        <v>381981.62949999998</v>
      </c>
      <c r="H22" s="27">
        <f>RA!J26</f>
        <v>19.900546121505101</v>
      </c>
      <c r="I22" s="20">
        <f>VLOOKUP(B22,RMS!B:D,3,FALSE)</f>
        <v>476884.12769369897</v>
      </c>
      <c r="J22" s="21">
        <f>VLOOKUP(B22,RMS!B:E,4,FALSE)</f>
        <v>381981.62343617599</v>
      </c>
      <c r="K22" s="22">
        <f t="shared" si="1"/>
        <v>5.9406301006674767E-2</v>
      </c>
      <c r="L22" s="22">
        <f t="shared" si="2"/>
        <v>6.0638239956460893E-3</v>
      </c>
      <c r="M22" s="32"/>
    </row>
    <row r="23" spans="1:13">
      <c r="A23" s="42"/>
      <c r="B23" s="12">
        <v>34</v>
      </c>
      <c r="C23" s="40" t="s">
        <v>25</v>
      </c>
      <c r="D23" s="40"/>
      <c r="E23" s="15">
        <f>VLOOKUP(C23,RA!B26:D54,3,0)</f>
        <v>170024.27129999999</v>
      </c>
      <c r="F23" s="25">
        <f>VLOOKUP(C23,RA!B27:I58,8,0)</f>
        <v>46428.496400000004</v>
      </c>
      <c r="G23" s="16">
        <f t="shared" si="0"/>
        <v>123595.77489999999</v>
      </c>
      <c r="H23" s="27">
        <f>RA!J27</f>
        <v>27.306981553286001</v>
      </c>
      <c r="I23" s="20">
        <f>VLOOKUP(B23,RMS!B:D,3,FALSE)</f>
        <v>170024.208499667</v>
      </c>
      <c r="J23" s="21">
        <f>VLOOKUP(B23,RMS!B:E,4,FALSE)</f>
        <v>123595.78217203</v>
      </c>
      <c r="K23" s="22">
        <f t="shared" si="1"/>
        <v>6.2800332991173491E-2</v>
      </c>
      <c r="L23" s="22">
        <f t="shared" si="2"/>
        <v>-7.272030008607544E-3</v>
      </c>
      <c r="M23" s="32"/>
    </row>
    <row r="24" spans="1:13">
      <c r="A24" s="42"/>
      <c r="B24" s="12">
        <v>35</v>
      </c>
      <c r="C24" s="40" t="s">
        <v>26</v>
      </c>
      <c r="D24" s="40"/>
      <c r="E24" s="15">
        <f>VLOOKUP(C24,RA!B28:D55,3,0)</f>
        <v>931598.69750000001</v>
      </c>
      <c r="F24" s="25">
        <f>VLOOKUP(C24,RA!B28:I59,8,0)</f>
        <v>32675.5062</v>
      </c>
      <c r="G24" s="16">
        <f t="shared" si="0"/>
        <v>898923.19130000006</v>
      </c>
      <c r="H24" s="27">
        <f>RA!J28</f>
        <v>3.5074658528062201</v>
      </c>
      <c r="I24" s="20">
        <f>VLOOKUP(B24,RMS!B:D,3,FALSE)</f>
        <v>931598.69758672605</v>
      </c>
      <c r="J24" s="21">
        <f>VLOOKUP(B24,RMS!B:E,4,FALSE)</f>
        <v>898923.19754601805</v>
      </c>
      <c r="K24" s="22">
        <f t="shared" si="1"/>
        <v>-8.6726038716733456E-5</v>
      </c>
      <c r="L24" s="22">
        <f t="shared" si="2"/>
        <v>-6.2460179906338453E-3</v>
      </c>
      <c r="M24" s="32"/>
    </row>
    <row r="25" spans="1:13">
      <c r="A25" s="42"/>
      <c r="B25" s="12">
        <v>36</v>
      </c>
      <c r="C25" s="40" t="s">
        <v>27</v>
      </c>
      <c r="D25" s="40"/>
      <c r="E25" s="15">
        <f>VLOOKUP(C25,RA!B28:D56,3,0)</f>
        <v>726327.47950000002</v>
      </c>
      <c r="F25" s="25">
        <f>VLOOKUP(C25,RA!B29:I60,8,0)</f>
        <v>72950.952000000005</v>
      </c>
      <c r="G25" s="16">
        <f t="shared" si="0"/>
        <v>653376.52749999997</v>
      </c>
      <c r="H25" s="27">
        <f>RA!J29</f>
        <v>10.043809997415901</v>
      </c>
      <c r="I25" s="20">
        <f>VLOOKUP(B25,RMS!B:D,3,FALSE)</f>
        <v>726327.75740442495</v>
      </c>
      <c r="J25" s="21">
        <f>VLOOKUP(B25,RMS!B:E,4,FALSE)</f>
        <v>653376.51837931701</v>
      </c>
      <c r="K25" s="22">
        <f t="shared" si="1"/>
        <v>-0.27790442493278533</v>
      </c>
      <c r="L25" s="22">
        <f t="shared" si="2"/>
        <v>9.1206829529255629E-3</v>
      </c>
      <c r="M25" s="32"/>
    </row>
    <row r="26" spans="1:13">
      <c r="A26" s="42"/>
      <c r="B26" s="12">
        <v>37</v>
      </c>
      <c r="C26" s="40" t="s">
        <v>73</v>
      </c>
      <c r="D26" s="40"/>
      <c r="E26" s="15">
        <f>VLOOKUP(C26,RA!B30:D57,3,0)</f>
        <v>874832.44909999997</v>
      </c>
      <c r="F26" s="25">
        <f>VLOOKUP(C26,RA!B30:I61,8,0)</f>
        <v>97099.628400000001</v>
      </c>
      <c r="G26" s="16">
        <f t="shared" si="0"/>
        <v>777732.82069999992</v>
      </c>
      <c r="H26" s="27">
        <f>RA!J30</f>
        <v>11.0992257431572</v>
      </c>
      <c r="I26" s="20">
        <f>VLOOKUP(B26,RMS!B:D,3,FALSE)</f>
        <v>874832.43356991198</v>
      </c>
      <c r="J26" s="21">
        <f>VLOOKUP(B26,RMS!B:E,4,FALSE)</f>
        <v>777732.83599162404</v>
      </c>
      <c r="K26" s="22">
        <f t="shared" si="1"/>
        <v>1.5530087985098362E-2</v>
      </c>
      <c r="L26" s="22">
        <f t="shared" si="2"/>
        <v>-1.5291624120436609E-2</v>
      </c>
      <c r="M26" s="32"/>
    </row>
    <row r="27" spans="1:13">
      <c r="A27" s="42"/>
      <c r="B27" s="12">
        <v>38</v>
      </c>
      <c r="C27" s="40" t="s">
        <v>29</v>
      </c>
      <c r="D27" s="40"/>
      <c r="E27" s="15">
        <f>VLOOKUP(C27,RA!B30:D58,3,0)</f>
        <v>649387.59089999995</v>
      </c>
      <c r="F27" s="25">
        <f>VLOOKUP(C27,RA!B31:I62,8,0)</f>
        <v>34706.3079</v>
      </c>
      <c r="G27" s="16">
        <f t="shared" si="0"/>
        <v>614681.28299999994</v>
      </c>
      <c r="H27" s="27">
        <f>RA!J31</f>
        <v>5.34446736992615</v>
      </c>
      <c r="I27" s="20">
        <f>VLOOKUP(B27,RMS!B:D,3,FALSE)</f>
        <v>649387.53783008805</v>
      </c>
      <c r="J27" s="21">
        <f>VLOOKUP(B27,RMS!B:E,4,FALSE)</f>
        <v>614681.28350000002</v>
      </c>
      <c r="K27" s="22">
        <f t="shared" si="1"/>
        <v>5.3069911897182465E-2</v>
      </c>
      <c r="L27" s="22">
        <f t="shared" si="2"/>
        <v>-5.0000008195638657E-4</v>
      </c>
      <c r="M27" s="32"/>
    </row>
    <row r="28" spans="1:13">
      <c r="A28" s="42"/>
      <c r="B28" s="12">
        <v>39</v>
      </c>
      <c r="C28" s="40" t="s">
        <v>30</v>
      </c>
      <c r="D28" s="40"/>
      <c r="E28" s="15">
        <f>VLOOKUP(C28,RA!B32:D59,3,0)</f>
        <v>84468.892200000002</v>
      </c>
      <c r="F28" s="25">
        <f>VLOOKUP(C28,RA!B32:I63,8,0)</f>
        <v>21321.314900000001</v>
      </c>
      <c r="G28" s="16">
        <f t="shared" si="0"/>
        <v>63147.577300000004</v>
      </c>
      <c r="H28" s="27">
        <f>RA!J32</f>
        <v>25.241617765646499</v>
      </c>
      <c r="I28" s="20">
        <f>VLOOKUP(B28,RMS!B:D,3,FALSE)</f>
        <v>84468.861049633197</v>
      </c>
      <c r="J28" s="21">
        <f>VLOOKUP(B28,RMS!B:E,4,FALSE)</f>
        <v>63147.5782462645</v>
      </c>
      <c r="K28" s="22">
        <f t="shared" si="1"/>
        <v>3.1150366805377416E-2</v>
      </c>
      <c r="L28" s="22">
        <f t="shared" si="2"/>
        <v>-9.4626449572388083E-4</v>
      </c>
      <c r="M28" s="32"/>
    </row>
    <row r="29" spans="1:13">
      <c r="A29" s="42"/>
      <c r="B29" s="12">
        <v>40</v>
      </c>
      <c r="C29" s="40" t="s">
        <v>31</v>
      </c>
      <c r="D29" s="40"/>
      <c r="E29" s="15">
        <f>VLOOKUP(C29,RA!B32:D60,3,0)</f>
        <v>0</v>
      </c>
      <c r="F29" s="25">
        <f>VLOOKUP(C29,RA!B33:I64,8,0)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2"/>
    </row>
    <row r="30" spans="1:13" ht="12" thickBot="1">
      <c r="A30" s="42"/>
      <c r="B30" s="12">
        <v>42</v>
      </c>
      <c r="C30" s="40" t="s">
        <v>32</v>
      </c>
      <c r="D30" s="40"/>
      <c r="E30" s="15">
        <f>VLOOKUP(C30,RA!B34:D62,3,0)</f>
        <v>149014.28200000001</v>
      </c>
      <c r="F30" s="25">
        <f>VLOOKUP(C30,RA!B34:I66,8,0)</f>
        <v>13367.1433</v>
      </c>
      <c r="G30" s="16">
        <f t="shared" si="0"/>
        <v>135647.13870000001</v>
      </c>
      <c r="H30" s="27">
        <f>RA!J34</f>
        <v>0</v>
      </c>
      <c r="I30" s="20">
        <f>VLOOKUP(B30,RMS!B:D,3,FALSE)</f>
        <v>149014.28169999999</v>
      </c>
      <c r="J30" s="21">
        <f>VLOOKUP(B30,RMS!B:E,4,FALSE)</f>
        <v>135647.13769999999</v>
      </c>
      <c r="K30" s="22">
        <f t="shared" si="1"/>
        <v>3.0000001424923539E-4</v>
      </c>
      <c r="L30" s="22">
        <f t="shared" si="2"/>
        <v>1.0000000183936208E-3</v>
      </c>
      <c r="M30" s="32"/>
    </row>
    <row r="31" spans="1:13" s="35" customFormat="1" ht="12" thickBot="1">
      <c r="A31" s="42"/>
      <c r="B31" s="12">
        <v>70</v>
      </c>
      <c r="C31" s="43" t="s">
        <v>69</v>
      </c>
      <c r="D31" s="44"/>
      <c r="E31" s="15">
        <f>VLOOKUP(C31,RA!B35:D63,3,0)</f>
        <v>63427.39</v>
      </c>
      <c r="F31" s="25">
        <f>VLOOKUP(C31,RA!B35:I67,8,0)</f>
        <v>940.19</v>
      </c>
      <c r="G31" s="16">
        <f t="shared" si="0"/>
        <v>62487.199999999997</v>
      </c>
      <c r="H31" s="27">
        <f>RA!J35</f>
        <v>8.97037728236009</v>
      </c>
      <c r="I31" s="20">
        <f>VLOOKUP(B31,RMS!B:D,3,FALSE)</f>
        <v>63427.39</v>
      </c>
      <c r="J31" s="21">
        <f>VLOOKUP(B31,RMS!B:E,4,FALSE)</f>
        <v>62487.199999999997</v>
      </c>
      <c r="K31" s="22">
        <f t="shared" si="1"/>
        <v>0</v>
      </c>
      <c r="L31" s="22">
        <f t="shared" si="2"/>
        <v>0</v>
      </c>
    </row>
    <row r="32" spans="1:13">
      <c r="A32" s="42"/>
      <c r="B32" s="12">
        <v>71</v>
      </c>
      <c r="C32" s="40" t="s">
        <v>36</v>
      </c>
      <c r="D32" s="40"/>
      <c r="E32" s="15">
        <f>VLOOKUP(C32,RA!B34:D63,3,0)</f>
        <v>130885.51</v>
      </c>
      <c r="F32" s="25">
        <f>VLOOKUP(C32,RA!B34:I67,8,0)</f>
        <v>-15366.75</v>
      </c>
      <c r="G32" s="16">
        <f t="shared" si="0"/>
        <v>146252.26</v>
      </c>
      <c r="H32" s="27">
        <f>RA!J35</f>
        <v>8.97037728236009</v>
      </c>
      <c r="I32" s="20">
        <f>VLOOKUP(B32,RMS!B:D,3,FALSE)</f>
        <v>130885.51</v>
      </c>
      <c r="J32" s="21">
        <f>VLOOKUP(B32,RMS!B:E,4,FALSE)</f>
        <v>146252.26</v>
      </c>
      <c r="K32" s="22">
        <f t="shared" si="1"/>
        <v>0</v>
      </c>
      <c r="L32" s="22">
        <f t="shared" si="2"/>
        <v>0</v>
      </c>
      <c r="M32" s="32"/>
    </row>
    <row r="33" spans="1:13">
      <c r="A33" s="42"/>
      <c r="B33" s="12">
        <v>72</v>
      </c>
      <c r="C33" s="40" t="s">
        <v>37</v>
      </c>
      <c r="D33" s="40"/>
      <c r="E33" s="15">
        <f>VLOOKUP(C33,RA!B34:D64,3,0)</f>
        <v>21892.3</v>
      </c>
      <c r="F33" s="25">
        <f>VLOOKUP(C33,RA!B34:I68,8,0)</f>
        <v>810.3</v>
      </c>
      <c r="G33" s="16">
        <f t="shared" si="0"/>
        <v>21082</v>
      </c>
      <c r="H33" s="27">
        <f>RA!J34</f>
        <v>0</v>
      </c>
      <c r="I33" s="20">
        <f>VLOOKUP(B33,RMS!B:D,3,FALSE)</f>
        <v>21892.3</v>
      </c>
      <c r="J33" s="21">
        <f>VLOOKUP(B33,RMS!B:E,4,FALSE)</f>
        <v>21082</v>
      </c>
      <c r="K33" s="22">
        <f t="shared" si="1"/>
        <v>0</v>
      </c>
      <c r="L33" s="22">
        <f t="shared" si="2"/>
        <v>0</v>
      </c>
      <c r="M33" s="32"/>
    </row>
    <row r="34" spans="1:13">
      <c r="A34" s="42"/>
      <c r="B34" s="12">
        <v>73</v>
      </c>
      <c r="C34" s="40" t="s">
        <v>38</v>
      </c>
      <c r="D34" s="40"/>
      <c r="E34" s="15">
        <f>VLOOKUP(C34,RA!B35:D65,3,0)</f>
        <v>76212.039999999994</v>
      </c>
      <c r="F34" s="25">
        <f>VLOOKUP(C34,RA!B35:I69,8,0)</f>
        <v>-7603.51</v>
      </c>
      <c r="G34" s="16">
        <f t="shared" si="0"/>
        <v>83815.549999999988</v>
      </c>
      <c r="H34" s="27">
        <f>RA!J35</f>
        <v>8.97037728236009</v>
      </c>
      <c r="I34" s="20">
        <f>VLOOKUP(B34,RMS!B:D,3,FALSE)</f>
        <v>76212.039999999994</v>
      </c>
      <c r="J34" s="21">
        <f>VLOOKUP(B34,RMS!B:E,4,FALSE)</f>
        <v>83815.55</v>
      </c>
      <c r="K34" s="22">
        <f t="shared" si="1"/>
        <v>0</v>
      </c>
      <c r="L34" s="22">
        <f t="shared" si="2"/>
        <v>0</v>
      </c>
      <c r="M34" s="32"/>
    </row>
    <row r="35" spans="1:13" s="35" customFormat="1">
      <c r="A35" s="42"/>
      <c r="B35" s="12">
        <v>74</v>
      </c>
      <c r="C35" s="40" t="s">
        <v>71</v>
      </c>
      <c r="D35" s="40"/>
      <c r="E35" s="15">
        <f>VLOOKUP(C35,RA!B36:D66,3,0)</f>
        <v>0</v>
      </c>
      <c r="F35" s="25">
        <f>VLOOKUP(C35,RA!B36:I70,8,0)</f>
        <v>0</v>
      </c>
      <c r="G35" s="16">
        <f t="shared" si="0"/>
        <v>0</v>
      </c>
      <c r="H35" s="27">
        <f>RA!J36</f>
        <v>1.4823091412085501</v>
      </c>
      <c r="I35" s="20">
        <f>VLOOKUP(B35,RMS!B:D,3,FALSE)</f>
        <v>0</v>
      </c>
      <c r="J35" s="21">
        <f>VLOOKUP(B35,RMS!B:E,4,FALSE)</f>
        <v>0</v>
      </c>
      <c r="K35" s="22">
        <f t="shared" si="1"/>
        <v>0</v>
      </c>
      <c r="L35" s="22">
        <f t="shared" si="2"/>
        <v>0</v>
      </c>
    </row>
    <row r="36" spans="1:13" ht="11.25" customHeight="1">
      <c r="A36" s="42"/>
      <c r="B36" s="12">
        <v>75</v>
      </c>
      <c r="C36" s="40" t="s">
        <v>33</v>
      </c>
      <c r="D36" s="40"/>
      <c r="E36" s="15">
        <f>VLOOKUP(C36,RA!B8:D66,3,0)</f>
        <v>102444.44409999999</v>
      </c>
      <c r="F36" s="25">
        <f>VLOOKUP(C36,RA!B8:I70,8,0)</f>
        <v>6774.7013999999999</v>
      </c>
      <c r="G36" s="16">
        <f t="shared" si="0"/>
        <v>95669.742699999988</v>
      </c>
      <c r="H36" s="27">
        <f>RA!J36</f>
        <v>1.4823091412085501</v>
      </c>
      <c r="I36" s="20">
        <f>VLOOKUP(B36,RMS!B:D,3,FALSE)</f>
        <v>102444.444444444</v>
      </c>
      <c r="J36" s="21">
        <f>VLOOKUP(B36,RMS!B:E,4,FALSE)</f>
        <v>95669.743589743593</v>
      </c>
      <c r="K36" s="22">
        <f t="shared" si="1"/>
        <v>-3.4444400807842612E-4</v>
      </c>
      <c r="L36" s="22">
        <f t="shared" si="2"/>
        <v>-8.8974360551219434E-4</v>
      </c>
      <c r="M36" s="32"/>
    </row>
    <row r="37" spans="1:13">
      <c r="A37" s="42"/>
      <c r="B37" s="12">
        <v>76</v>
      </c>
      <c r="C37" s="40" t="s">
        <v>34</v>
      </c>
      <c r="D37" s="40"/>
      <c r="E37" s="15">
        <f>VLOOKUP(C37,RA!B8:D67,3,0)</f>
        <v>251861.38510000001</v>
      </c>
      <c r="F37" s="25">
        <f>VLOOKUP(C37,RA!B8:I71,8,0)</f>
        <v>14484.309800000001</v>
      </c>
      <c r="G37" s="16">
        <f t="shared" si="0"/>
        <v>237377.07530000003</v>
      </c>
      <c r="H37" s="27">
        <f>RA!J37</f>
        <v>-11.740604441240301</v>
      </c>
      <c r="I37" s="20">
        <f>VLOOKUP(B37,RMS!B:D,3,FALSE)</f>
        <v>251861.38005384599</v>
      </c>
      <c r="J37" s="21">
        <f>VLOOKUP(B37,RMS!B:E,4,FALSE)</f>
        <v>237377.07485555601</v>
      </c>
      <c r="K37" s="22">
        <f t="shared" si="1"/>
        <v>5.0461540231481194E-3</v>
      </c>
      <c r="L37" s="22">
        <f t="shared" si="2"/>
        <v>4.4444401282817125E-4</v>
      </c>
      <c r="M37" s="32"/>
    </row>
    <row r="38" spans="1:13">
      <c r="A38" s="42"/>
      <c r="B38" s="12">
        <v>77</v>
      </c>
      <c r="C38" s="40" t="s">
        <v>39</v>
      </c>
      <c r="D38" s="40"/>
      <c r="E38" s="15">
        <f>VLOOKUP(C38,RA!B9:D68,3,0)</f>
        <v>85318.81</v>
      </c>
      <c r="F38" s="25">
        <f>VLOOKUP(C38,RA!B9:I72,8,0)</f>
        <v>-6473.5</v>
      </c>
      <c r="G38" s="16">
        <f t="shared" si="0"/>
        <v>91792.31</v>
      </c>
      <c r="H38" s="27">
        <f>RA!J38</f>
        <v>3.7013013708016098</v>
      </c>
      <c r="I38" s="20">
        <f>VLOOKUP(B38,RMS!B:D,3,FALSE)</f>
        <v>85318.81</v>
      </c>
      <c r="J38" s="21">
        <f>VLOOKUP(B38,RMS!B:E,4,FALSE)</f>
        <v>91792.31</v>
      </c>
      <c r="K38" s="22">
        <f t="shared" si="1"/>
        <v>0</v>
      </c>
      <c r="L38" s="22">
        <f t="shared" si="2"/>
        <v>0</v>
      </c>
      <c r="M38" s="32"/>
    </row>
    <row r="39" spans="1:13">
      <c r="A39" s="42"/>
      <c r="B39" s="12">
        <v>78</v>
      </c>
      <c r="C39" s="40" t="s">
        <v>40</v>
      </c>
      <c r="D39" s="40"/>
      <c r="E39" s="15">
        <f>VLOOKUP(C39,RA!B10:D69,3,0)</f>
        <v>59546.18</v>
      </c>
      <c r="F39" s="25">
        <f>VLOOKUP(C39,RA!B10:I73,8,0)</f>
        <v>8166.16</v>
      </c>
      <c r="G39" s="16">
        <f t="shared" si="0"/>
        <v>51380.020000000004</v>
      </c>
      <c r="H39" s="27">
        <f>RA!J39</f>
        <v>-9.9767831959359707</v>
      </c>
      <c r="I39" s="20">
        <f>VLOOKUP(B39,RMS!B:D,3,FALSE)</f>
        <v>59546.18</v>
      </c>
      <c r="J39" s="21">
        <f>VLOOKUP(B39,RMS!B:E,4,FALSE)</f>
        <v>51380.02</v>
      </c>
      <c r="K39" s="22">
        <f t="shared" si="1"/>
        <v>0</v>
      </c>
      <c r="L39" s="22">
        <f t="shared" si="2"/>
        <v>0</v>
      </c>
      <c r="M39" s="32"/>
    </row>
    <row r="40" spans="1:13">
      <c r="A40" s="42"/>
      <c r="B40" s="12">
        <v>99</v>
      </c>
      <c r="C40" s="40" t="s">
        <v>35</v>
      </c>
      <c r="D40" s="40"/>
      <c r="E40" s="15">
        <f>VLOOKUP(C40,RA!B8:D70,3,0)</f>
        <v>9267.4140000000007</v>
      </c>
      <c r="F40" s="25">
        <f>VLOOKUP(C40,RA!B8:I74,8,0)</f>
        <v>861.63580000000002</v>
      </c>
      <c r="G40" s="16">
        <f t="shared" si="0"/>
        <v>8405.7782000000007</v>
      </c>
      <c r="H40" s="27">
        <f>RA!J40</f>
        <v>0</v>
      </c>
      <c r="I40" s="20">
        <f>VLOOKUP(B40,RMS!B:D,3,FALSE)</f>
        <v>9267.4139626352007</v>
      </c>
      <c r="J40" s="21">
        <f>VLOOKUP(B40,RMS!B:E,4,FALSE)</f>
        <v>8405.7785946600106</v>
      </c>
      <c r="K40" s="22">
        <f t="shared" si="1"/>
        <v>3.7364799936767668E-5</v>
      </c>
      <c r="L40" s="22">
        <f t="shared" si="2"/>
        <v>-3.9466000998800155E-4</v>
      </c>
      <c r="M40" s="32"/>
    </row>
  </sheetData>
  <mergeCells count="40"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37:D37"/>
    <mergeCell ref="C38:D38"/>
    <mergeCell ref="C40:D40"/>
    <mergeCell ref="C39:D39"/>
    <mergeCell ref="C10:D10"/>
    <mergeCell ref="C23:D23"/>
    <mergeCell ref="C24:D24"/>
    <mergeCell ref="C25:D25"/>
    <mergeCell ref="C26:D26"/>
    <mergeCell ref="C28:D28"/>
    <mergeCell ref="C2:D2"/>
    <mergeCell ref="C4:D4"/>
    <mergeCell ref="C5:D5"/>
    <mergeCell ref="C6:D6"/>
    <mergeCell ref="C7:D7"/>
    <mergeCell ref="A3:D3"/>
    <mergeCell ref="A4:A40"/>
    <mergeCell ref="C30:D30"/>
    <mergeCell ref="C32:D32"/>
    <mergeCell ref="C33:D33"/>
    <mergeCell ref="C34:D34"/>
    <mergeCell ref="C36:D36"/>
    <mergeCell ref="C31:D31"/>
    <mergeCell ref="C35:D35"/>
    <mergeCell ref="C29:D29"/>
    <mergeCell ref="C27:D27"/>
  </mergeCells>
  <phoneticPr fontId="23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W45"/>
  <sheetViews>
    <sheetView workbookViewId="0">
      <selection sqref="A1:W45"/>
    </sheetView>
  </sheetViews>
  <sheetFormatPr defaultRowHeight="11.25"/>
  <cols>
    <col min="1" max="1" width="7.75" style="36" customWidth="1"/>
    <col min="2" max="3" width="9" style="36"/>
    <col min="4" max="5" width="11.5" style="36" bestFit="1" customWidth="1"/>
    <col min="6" max="7" width="12.25" style="36" bestFit="1" customWidth="1"/>
    <col min="8" max="8" width="9" style="36"/>
    <col min="9" max="9" width="12.25" style="36" bestFit="1" customWidth="1"/>
    <col min="10" max="10" width="9" style="36"/>
    <col min="11" max="11" width="12.25" style="36" bestFit="1" customWidth="1"/>
    <col min="12" max="12" width="10.5" style="36" bestFit="1" customWidth="1"/>
    <col min="13" max="13" width="12.25" style="36" bestFit="1" customWidth="1"/>
    <col min="14" max="15" width="13.875" style="36" bestFit="1" customWidth="1"/>
    <col min="16" max="16" width="9.25" style="36" bestFit="1" customWidth="1"/>
    <col min="17" max="18" width="10.5" style="36" bestFit="1" customWidth="1"/>
    <col min="19" max="20" width="9" style="36"/>
    <col min="21" max="21" width="10.5" style="36" bestFit="1" customWidth="1"/>
    <col min="22" max="22" width="36" style="36" bestFit="1" customWidth="1"/>
    <col min="23" max="16384" width="9" style="36"/>
  </cols>
  <sheetData>
    <row r="1" spans="1:23" ht="12.75">
      <c r="A1" s="45"/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57" t="s">
        <v>46</v>
      </c>
      <c r="W1" s="47"/>
    </row>
    <row r="2" spans="1:23" ht="12.75">
      <c r="A2" s="45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57"/>
      <c r="W2" s="47"/>
    </row>
    <row r="3" spans="1:23" ht="23.25" thickBot="1">
      <c r="A3" s="45"/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58" t="s">
        <v>47</v>
      </c>
      <c r="W3" s="47"/>
    </row>
    <row r="4" spans="1:23" ht="15" thickTop="1" thickBot="1">
      <c r="A4" s="46"/>
      <c r="B4" s="46"/>
      <c r="C4" s="46"/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56"/>
      <c r="W4" s="47"/>
    </row>
    <row r="5" spans="1:23" ht="15" thickTop="1" thickBot="1">
      <c r="A5" s="59"/>
      <c r="B5" s="60"/>
      <c r="C5" s="61"/>
      <c r="D5" s="62" t="s">
        <v>0</v>
      </c>
      <c r="E5" s="62" t="s">
        <v>59</v>
      </c>
      <c r="F5" s="62" t="s">
        <v>60</v>
      </c>
      <c r="G5" s="62" t="s">
        <v>48</v>
      </c>
      <c r="H5" s="62" t="s">
        <v>49</v>
      </c>
      <c r="I5" s="62" t="s">
        <v>1</v>
      </c>
      <c r="J5" s="62" t="s">
        <v>2</v>
      </c>
      <c r="K5" s="62" t="s">
        <v>50</v>
      </c>
      <c r="L5" s="62" t="s">
        <v>51</v>
      </c>
      <c r="M5" s="62" t="s">
        <v>52</v>
      </c>
      <c r="N5" s="62" t="s">
        <v>53</v>
      </c>
      <c r="O5" s="62" t="s">
        <v>54</v>
      </c>
      <c r="P5" s="62" t="s">
        <v>61</v>
      </c>
      <c r="Q5" s="62" t="s">
        <v>62</v>
      </c>
      <c r="R5" s="62" t="s">
        <v>55</v>
      </c>
      <c r="S5" s="62" t="s">
        <v>56</v>
      </c>
      <c r="T5" s="62" t="s">
        <v>57</v>
      </c>
      <c r="U5" s="63" t="s">
        <v>58</v>
      </c>
      <c r="V5" s="56"/>
      <c r="W5" s="56"/>
    </row>
    <row r="6" spans="1:23" ht="14.25" thickBot="1">
      <c r="A6" s="64" t="s">
        <v>3</v>
      </c>
      <c r="B6" s="48" t="s">
        <v>4</v>
      </c>
      <c r="C6" s="49"/>
      <c r="D6" s="64"/>
      <c r="E6" s="64"/>
      <c r="F6" s="64"/>
      <c r="G6" s="64"/>
      <c r="H6" s="64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5"/>
      <c r="V6" s="56"/>
      <c r="W6" s="56"/>
    </row>
    <row r="7" spans="1:23" ht="14.25" thickBot="1">
      <c r="A7" s="50" t="s">
        <v>5</v>
      </c>
      <c r="B7" s="51"/>
      <c r="C7" s="52"/>
      <c r="D7" s="66">
        <v>13372406.9157</v>
      </c>
      <c r="E7" s="66">
        <v>15624628.050899999</v>
      </c>
      <c r="F7" s="67">
        <v>85.585441599870506</v>
      </c>
      <c r="G7" s="66">
        <v>14162596.278999999</v>
      </c>
      <c r="H7" s="67">
        <v>-5.5794103548067602</v>
      </c>
      <c r="I7" s="66">
        <v>1491644.7549000001</v>
      </c>
      <c r="J7" s="67">
        <v>11.154646761075799</v>
      </c>
      <c r="K7" s="66">
        <v>1478939.0870000001</v>
      </c>
      <c r="L7" s="67">
        <v>10.442570400689499</v>
      </c>
      <c r="M7" s="67">
        <v>8.5910691060119993E-3</v>
      </c>
      <c r="N7" s="66">
        <v>448156890.08840001</v>
      </c>
      <c r="O7" s="66">
        <v>6461128798.5415001</v>
      </c>
      <c r="P7" s="66">
        <v>787108</v>
      </c>
      <c r="Q7" s="66">
        <v>810786</v>
      </c>
      <c r="R7" s="67">
        <v>-2.9203760301731898</v>
      </c>
      <c r="S7" s="66">
        <v>16.989291070221601</v>
      </c>
      <c r="T7" s="66">
        <v>17.049259195644701</v>
      </c>
      <c r="U7" s="68">
        <v>-0.35297603163801999</v>
      </c>
      <c r="V7" s="56"/>
      <c r="W7" s="56"/>
    </row>
    <row r="8" spans="1:23" ht="14.25" thickBot="1">
      <c r="A8" s="53">
        <v>42299</v>
      </c>
      <c r="B8" s="43" t="s">
        <v>6</v>
      </c>
      <c r="C8" s="44"/>
      <c r="D8" s="69">
        <v>451082.84080000001</v>
      </c>
      <c r="E8" s="69">
        <v>583030.11210000003</v>
      </c>
      <c r="F8" s="70">
        <v>77.368703852234503</v>
      </c>
      <c r="G8" s="69">
        <v>478193.28720000002</v>
      </c>
      <c r="H8" s="70">
        <v>-5.6693490113049902</v>
      </c>
      <c r="I8" s="69">
        <v>115610.0413</v>
      </c>
      <c r="J8" s="70">
        <v>25.629447818268702</v>
      </c>
      <c r="K8" s="69">
        <v>111765.367</v>
      </c>
      <c r="L8" s="70">
        <v>23.3724249151275</v>
      </c>
      <c r="M8" s="70">
        <v>3.4399513938874998E-2</v>
      </c>
      <c r="N8" s="69">
        <v>14958746.6598</v>
      </c>
      <c r="O8" s="69">
        <v>230916091.42390001</v>
      </c>
      <c r="P8" s="69">
        <v>18771</v>
      </c>
      <c r="Q8" s="69">
        <v>20096</v>
      </c>
      <c r="R8" s="70">
        <v>-6.5933519108280301</v>
      </c>
      <c r="S8" s="69">
        <v>24.030836971924799</v>
      </c>
      <c r="T8" s="69">
        <v>23.7330000696656</v>
      </c>
      <c r="U8" s="71">
        <v>1.23939462702501</v>
      </c>
      <c r="V8" s="56"/>
      <c r="W8" s="56"/>
    </row>
    <row r="9" spans="1:23" ht="12" customHeight="1" thickBot="1">
      <c r="A9" s="54"/>
      <c r="B9" s="43" t="s">
        <v>7</v>
      </c>
      <c r="C9" s="44"/>
      <c r="D9" s="69">
        <v>60494.532599999999</v>
      </c>
      <c r="E9" s="69">
        <v>73772.953599999993</v>
      </c>
      <c r="F9" s="70">
        <v>82.000963290698493</v>
      </c>
      <c r="G9" s="69">
        <v>69275.310800000007</v>
      </c>
      <c r="H9" s="70">
        <v>-12.675191346813801</v>
      </c>
      <c r="I9" s="69">
        <v>13463.2536</v>
      </c>
      <c r="J9" s="70">
        <v>22.255322954590401</v>
      </c>
      <c r="K9" s="69">
        <v>15382.7431</v>
      </c>
      <c r="L9" s="70">
        <v>22.205231448777599</v>
      </c>
      <c r="M9" s="70">
        <v>-0.12478200328262599</v>
      </c>
      <c r="N9" s="69">
        <v>2304378.1565999999</v>
      </c>
      <c r="O9" s="69">
        <v>37821002.995300002</v>
      </c>
      <c r="P9" s="69">
        <v>3624</v>
      </c>
      <c r="Q9" s="69">
        <v>3664</v>
      </c>
      <c r="R9" s="70">
        <v>-1.0917030567685599</v>
      </c>
      <c r="S9" s="69">
        <v>16.6927518211921</v>
      </c>
      <c r="T9" s="69">
        <v>17.899858105895198</v>
      </c>
      <c r="U9" s="71">
        <v>-7.2313199023942598</v>
      </c>
      <c r="V9" s="56"/>
      <c r="W9" s="56"/>
    </row>
    <row r="10" spans="1:23" ht="14.25" thickBot="1">
      <c r="A10" s="54"/>
      <c r="B10" s="43" t="s">
        <v>8</v>
      </c>
      <c r="C10" s="44"/>
      <c r="D10" s="69">
        <v>92389.981499999994</v>
      </c>
      <c r="E10" s="69">
        <v>96159.115300000005</v>
      </c>
      <c r="F10" s="70">
        <v>96.0803156432534</v>
      </c>
      <c r="G10" s="69">
        <v>91055.230100000001</v>
      </c>
      <c r="H10" s="70">
        <v>1.4658701082124901</v>
      </c>
      <c r="I10" s="69">
        <v>25515.8181</v>
      </c>
      <c r="J10" s="70">
        <v>27.617516191406501</v>
      </c>
      <c r="K10" s="69">
        <v>21829.851900000001</v>
      </c>
      <c r="L10" s="70">
        <v>23.9742976609094</v>
      </c>
      <c r="M10" s="70">
        <v>0.168849803328258</v>
      </c>
      <c r="N10" s="69">
        <v>3108218.8583999998</v>
      </c>
      <c r="O10" s="69">
        <v>58126566.616700001</v>
      </c>
      <c r="P10" s="69">
        <v>72064</v>
      </c>
      <c r="Q10" s="69">
        <v>73914</v>
      </c>
      <c r="R10" s="70">
        <v>-2.5029087858863002</v>
      </c>
      <c r="S10" s="69">
        <v>1.2820545834258401</v>
      </c>
      <c r="T10" s="69">
        <v>1.3469646413399401</v>
      </c>
      <c r="U10" s="71">
        <v>-5.0629714797822798</v>
      </c>
      <c r="V10" s="56"/>
      <c r="W10" s="56"/>
    </row>
    <row r="11" spans="1:23" ht="14.25" thickBot="1">
      <c r="A11" s="54"/>
      <c r="B11" s="43" t="s">
        <v>9</v>
      </c>
      <c r="C11" s="44"/>
      <c r="D11" s="69">
        <v>81088.0916</v>
      </c>
      <c r="E11" s="69">
        <v>46628.001199999999</v>
      </c>
      <c r="F11" s="70">
        <v>173.904283934864</v>
      </c>
      <c r="G11" s="69">
        <v>42267.8246</v>
      </c>
      <c r="H11" s="70">
        <v>91.843541434588104</v>
      </c>
      <c r="I11" s="69">
        <v>8868.6010999999999</v>
      </c>
      <c r="J11" s="70">
        <v>10.936995710477399</v>
      </c>
      <c r="K11" s="69">
        <v>9264.3978999999999</v>
      </c>
      <c r="L11" s="70">
        <v>21.918322004203599</v>
      </c>
      <c r="M11" s="70">
        <v>-4.2722344643681999E-2</v>
      </c>
      <c r="N11" s="69">
        <v>1065110.4034</v>
      </c>
      <c r="O11" s="69">
        <v>18960237.9738</v>
      </c>
      <c r="P11" s="69">
        <v>1733</v>
      </c>
      <c r="Q11" s="69">
        <v>1835</v>
      </c>
      <c r="R11" s="70">
        <v>-5.5585831062670401</v>
      </c>
      <c r="S11" s="69">
        <v>46.790589497980399</v>
      </c>
      <c r="T11" s="69">
        <v>31.654122506812001</v>
      </c>
      <c r="U11" s="71">
        <v>32.349382971167202</v>
      </c>
      <c r="V11" s="56"/>
      <c r="W11" s="56"/>
    </row>
    <row r="12" spans="1:23" ht="14.25" thickBot="1">
      <c r="A12" s="54"/>
      <c r="B12" s="43" t="s">
        <v>10</v>
      </c>
      <c r="C12" s="44"/>
      <c r="D12" s="69">
        <v>123282.4099</v>
      </c>
      <c r="E12" s="69">
        <v>236470.82079999999</v>
      </c>
      <c r="F12" s="70">
        <v>52.134301172096201</v>
      </c>
      <c r="G12" s="69">
        <v>176695.67679999999</v>
      </c>
      <c r="H12" s="70">
        <v>-30.2289608140543</v>
      </c>
      <c r="I12" s="69">
        <v>21125.273799999999</v>
      </c>
      <c r="J12" s="70">
        <v>17.135675573778698</v>
      </c>
      <c r="K12" s="69">
        <v>28384.4496</v>
      </c>
      <c r="L12" s="70">
        <v>16.064031737532598</v>
      </c>
      <c r="M12" s="70">
        <v>-0.25574481458326398</v>
      </c>
      <c r="N12" s="69">
        <v>4803639.2233999996</v>
      </c>
      <c r="O12" s="69">
        <v>68894143.914299995</v>
      </c>
      <c r="P12" s="69">
        <v>1126</v>
      </c>
      <c r="Q12" s="69">
        <v>956</v>
      </c>
      <c r="R12" s="70">
        <v>17.782426778242701</v>
      </c>
      <c r="S12" s="69">
        <v>109.48704253996399</v>
      </c>
      <c r="T12" s="69">
        <v>108.700615794979</v>
      </c>
      <c r="U12" s="71">
        <v>0.71828293717800695</v>
      </c>
      <c r="V12" s="56"/>
      <c r="W12" s="56"/>
    </row>
    <row r="13" spans="1:23" ht="14.25" thickBot="1">
      <c r="A13" s="54"/>
      <c r="B13" s="43" t="s">
        <v>11</v>
      </c>
      <c r="C13" s="44"/>
      <c r="D13" s="69">
        <v>177009.36110000001</v>
      </c>
      <c r="E13" s="69">
        <v>254554.67559999999</v>
      </c>
      <c r="F13" s="70">
        <v>69.536872847759994</v>
      </c>
      <c r="G13" s="69">
        <v>212753.4474</v>
      </c>
      <c r="H13" s="70">
        <v>-16.800708395947701</v>
      </c>
      <c r="I13" s="69">
        <v>51440.759599999998</v>
      </c>
      <c r="J13" s="70">
        <v>29.061039077441201</v>
      </c>
      <c r="K13" s="69">
        <v>57905.2284</v>
      </c>
      <c r="L13" s="70">
        <v>27.217057635325499</v>
      </c>
      <c r="M13" s="70">
        <v>-0.111638775610114</v>
      </c>
      <c r="N13" s="69">
        <v>5978244.3025000002</v>
      </c>
      <c r="O13" s="69">
        <v>105034464.96529999</v>
      </c>
      <c r="P13" s="69">
        <v>6722</v>
      </c>
      <c r="Q13" s="69">
        <v>7235</v>
      </c>
      <c r="R13" s="70">
        <v>-7.09053213545267</v>
      </c>
      <c r="S13" s="69">
        <v>26.3328415798869</v>
      </c>
      <c r="T13" s="69">
        <v>26.022013324118898</v>
      </c>
      <c r="U13" s="71">
        <v>1.18038250761923</v>
      </c>
      <c r="V13" s="56"/>
      <c r="W13" s="56"/>
    </row>
    <row r="14" spans="1:23" ht="14.25" thickBot="1">
      <c r="A14" s="54"/>
      <c r="B14" s="43" t="s">
        <v>12</v>
      </c>
      <c r="C14" s="44"/>
      <c r="D14" s="69">
        <v>92572.716700000004</v>
      </c>
      <c r="E14" s="69">
        <v>118494.2038</v>
      </c>
      <c r="F14" s="70">
        <v>78.124257331817304</v>
      </c>
      <c r="G14" s="69">
        <v>122352.5788</v>
      </c>
      <c r="H14" s="70">
        <v>-24.339382456890199</v>
      </c>
      <c r="I14" s="69">
        <v>18949.636600000002</v>
      </c>
      <c r="J14" s="70">
        <v>20.470001611176698</v>
      </c>
      <c r="K14" s="69">
        <v>21990.272099999998</v>
      </c>
      <c r="L14" s="70">
        <v>17.972871774076602</v>
      </c>
      <c r="M14" s="70">
        <v>-0.13827184521286601</v>
      </c>
      <c r="N14" s="69">
        <v>3345666.9929999998</v>
      </c>
      <c r="O14" s="69">
        <v>54180921.791199997</v>
      </c>
      <c r="P14" s="69">
        <v>1560</v>
      </c>
      <c r="Q14" s="69">
        <v>1640</v>
      </c>
      <c r="R14" s="70">
        <v>-4.8780487804878101</v>
      </c>
      <c r="S14" s="69">
        <v>59.341485064102599</v>
      </c>
      <c r="T14" s="69">
        <v>60.453030182926803</v>
      </c>
      <c r="U14" s="71">
        <v>-1.8731333023154699</v>
      </c>
      <c r="V14" s="56"/>
      <c r="W14" s="56"/>
    </row>
    <row r="15" spans="1:23" ht="14.25" thickBot="1">
      <c r="A15" s="54"/>
      <c r="B15" s="43" t="s">
        <v>13</v>
      </c>
      <c r="C15" s="44"/>
      <c r="D15" s="69">
        <v>48065.693599999999</v>
      </c>
      <c r="E15" s="69">
        <v>80849.194199999998</v>
      </c>
      <c r="F15" s="70">
        <v>59.451048431104802</v>
      </c>
      <c r="G15" s="69">
        <v>72159.949900000007</v>
      </c>
      <c r="H15" s="70">
        <v>-33.390067944046599</v>
      </c>
      <c r="I15" s="69">
        <v>9203.5635999999995</v>
      </c>
      <c r="J15" s="70">
        <v>19.147884719175298</v>
      </c>
      <c r="K15" s="69">
        <v>13221.017400000001</v>
      </c>
      <c r="L15" s="70">
        <v>18.321821756142899</v>
      </c>
      <c r="M15" s="70">
        <v>-0.30386873252280899</v>
      </c>
      <c r="N15" s="69">
        <v>2122165.2905000001</v>
      </c>
      <c r="O15" s="69">
        <v>41377185.683300003</v>
      </c>
      <c r="P15" s="69">
        <v>1321</v>
      </c>
      <c r="Q15" s="69">
        <v>1505</v>
      </c>
      <c r="R15" s="70">
        <v>-12.225913621262499</v>
      </c>
      <c r="S15" s="69">
        <v>36.385839212717599</v>
      </c>
      <c r="T15" s="69">
        <v>34.555731295681099</v>
      </c>
      <c r="U15" s="71">
        <v>5.0297257302145999</v>
      </c>
      <c r="V15" s="56"/>
      <c r="W15" s="56"/>
    </row>
    <row r="16" spans="1:23" ht="14.25" thickBot="1">
      <c r="A16" s="54"/>
      <c r="B16" s="43" t="s">
        <v>14</v>
      </c>
      <c r="C16" s="44"/>
      <c r="D16" s="69">
        <v>652263.82339999999</v>
      </c>
      <c r="E16" s="69">
        <v>689510.78830000001</v>
      </c>
      <c r="F16" s="70">
        <v>94.598059155559696</v>
      </c>
      <c r="G16" s="69">
        <v>601738.71860000002</v>
      </c>
      <c r="H16" s="70">
        <v>8.3965188275654494</v>
      </c>
      <c r="I16" s="69">
        <v>19684.834800000001</v>
      </c>
      <c r="J16" s="70">
        <v>3.0179252771356402</v>
      </c>
      <c r="K16" s="69">
        <v>45537.722099999999</v>
      </c>
      <c r="L16" s="70">
        <v>7.5676902104534101</v>
      </c>
      <c r="M16" s="70">
        <v>-0.56772464909921405</v>
      </c>
      <c r="N16" s="69">
        <v>21525366.577300001</v>
      </c>
      <c r="O16" s="69">
        <v>325006767.17930001</v>
      </c>
      <c r="P16" s="69">
        <v>34220</v>
      </c>
      <c r="Q16" s="69">
        <v>36448</v>
      </c>
      <c r="R16" s="70">
        <v>-6.1128182616330102</v>
      </c>
      <c r="S16" s="69">
        <v>19.060894897720601</v>
      </c>
      <c r="T16" s="69">
        <v>19.931865114683902</v>
      </c>
      <c r="U16" s="71">
        <v>-4.5694088427477704</v>
      </c>
      <c r="V16" s="56"/>
      <c r="W16" s="56"/>
    </row>
    <row r="17" spans="1:21" ht="12" thickBot="1">
      <c r="A17" s="54"/>
      <c r="B17" s="43" t="s">
        <v>15</v>
      </c>
      <c r="C17" s="44"/>
      <c r="D17" s="69">
        <v>383555.65950000001</v>
      </c>
      <c r="E17" s="69">
        <v>512801.1593</v>
      </c>
      <c r="F17" s="70">
        <v>74.796176362700393</v>
      </c>
      <c r="G17" s="69">
        <v>896607.804</v>
      </c>
      <c r="H17" s="70">
        <v>-57.221467648523799</v>
      </c>
      <c r="I17" s="69">
        <v>47729.974499999997</v>
      </c>
      <c r="J17" s="70">
        <v>12.444080361692601</v>
      </c>
      <c r="K17" s="69">
        <v>41592.189299999998</v>
      </c>
      <c r="L17" s="70">
        <v>4.6388386443265901</v>
      </c>
      <c r="M17" s="70">
        <v>0.14757062090982601</v>
      </c>
      <c r="N17" s="69">
        <v>16638151.870200001</v>
      </c>
      <c r="O17" s="69">
        <v>316644938.92269999</v>
      </c>
      <c r="P17" s="69">
        <v>8155</v>
      </c>
      <c r="Q17" s="69">
        <v>8367</v>
      </c>
      <c r="R17" s="70">
        <v>-2.5337635950758899</v>
      </c>
      <c r="S17" s="69">
        <v>47.033189393010403</v>
      </c>
      <c r="T17" s="69">
        <v>51.956652085574298</v>
      </c>
      <c r="U17" s="71">
        <v>-10.4680604400932</v>
      </c>
    </row>
    <row r="18" spans="1:21" ht="12" thickBot="1">
      <c r="A18" s="54"/>
      <c r="B18" s="43" t="s">
        <v>16</v>
      </c>
      <c r="C18" s="44"/>
      <c r="D18" s="69">
        <v>1144100.1222999999</v>
      </c>
      <c r="E18" s="69">
        <v>1469289.2318</v>
      </c>
      <c r="F18" s="70">
        <v>77.867590501455098</v>
      </c>
      <c r="G18" s="69">
        <v>1146095.6092000001</v>
      </c>
      <c r="H18" s="70">
        <v>-0.17411173064287899</v>
      </c>
      <c r="I18" s="69">
        <v>178302.08170000001</v>
      </c>
      <c r="J18" s="70">
        <v>15.5844823564529</v>
      </c>
      <c r="K18" s="69">
        <v>165409.7316</v>
      </c>
      <c r="L18" s="70">
        <v>14.4324548730677</v>
      </c>
      <c r="M18" s="70">
        <v>7.7941908104758997E-2</v>
      </c>
      <c r="N18" s="69">
        <v>37170387.823399998</v>
      </c>
      <c r="O18" s="69">
        <v>670702283.07599998</v>
      </c>
      <c r="P18" s="69">
        <v>55842</v>
      </c>
      <c r="Q18" s="69">
        <v>59153</v>
      </c>
      <c r="R18" s="70">
        <v>-5.5973492468682897</v>
      </c>
      <c r="S18" s="69">
        <v>20.4881652215179</v>
      </c>
      <c r="T18" s="69">
        <v>19.742172613392398</v>
      </c>
      <c r="U18" s="71">
        <v>3.6410903566024602</v>
      </c>
    </row>
    <row r="19" spans="1:21" ht="12" thickBot="1">
      <c r="A19" s="54"/>
      <c r="B19" s="43" t="s">
        <v>17</v>
      </c>
      <c r="C19" s="44"/>
      <c r="D19" s="69">
        <v>402260.68369999999</v>
      </c>
      <c r="E19" s="69">
        <v>562005.8236</v>
      </c>
      <c r="F19" s="70">
        <v>71.575892421055002</v>
      </c>
      <c r="G19" s="69">
        <v>697361.07689999999</v>
      </c>
      <c r="H19" s="70">
        <v>-42.316728446018097</v>
      </c>
      <c r="I19" s="69">
        <v>43750.780500000001</v>
      </c>
      <c r="J19" s="70">
        <v>10.8762258587092</v>
      </c>
      <c r="K19" s="69">
        <v>44880.444100000001</v>
      </c>
      <c r="L19" s="70">
        <v>6.43575410023002</v>
      </c>
      <c r="M19" s="70">
        <v>-2.5170508506621999E-2</v>
      </c>
      <c r="N19" s="69">
        <v>14424927.0595</v>
      </c>
      <c r="O19" s="69">
        <v>208696249.0478</v>
      </c>
      <c r="P19" s="69">
        <v>9541</v>
      </c>
      <c r="Q19" s="69">
        <v>11217</v>
      </c>
      <c r="R19" s="70">
        <v>-14.941606490148899</v>
      </c>
      <c r="S19" s="69">
        <v>42.161270694895698</v>
      </c>
      <c r="T19" s="69">
        <v>50.492167879112102</v>
      </c>
      <c r="U19" s="71">
        <v>-19.7595970114462</v>
      </c>
    </row>
    <row r="20" spans="1:21" ht="12" thickBot="1">
      <c r="A20" s="54"/>
      <c r="B20" s="43" t="s">
        <v>18</v>
      </c>
      <c r="C20" s="44"/>
      <c r="D20" s="69">
        <v>947463.88119999995</v>
      </c>
      <c r="E20" s="69">
        <v>974177.75670000003</v>
      </c>
      <c r="F20" s="70">
        <v>97.257802765842996</v>
      </c>
      <c r="G20" s="69">
        <v>797111.35750000004</v>
      </c>
      <c r="H20" s="70">
        <v>18.862173055914599</v>
      </c>
      <c r="I20" s="69">
        <v>71114.000899999999</v>
      </c>
      <c r="J20" s="70">
        <v>7.5057215700857496</v>
      </c>
      <c r="K20" s="69">
        <v>65733.196400000001</v>
      </c>
      <c r="L20" s="70">
        <v>8.2464257699401795</v>
      </c>
      <c r="M20" s="70">
        <v>8.1858251152990003E-2</v>
      </c>
      <c r="N20" s="69">
        <v>27485490.434300002</v>
      </c>
      <c r="O20" s="69">
        <v>351325456.92320001</v>
      </c>
      <c r="P20" s="69">
        <v>36119</v>
      </c>
      <c r="Q20" s="69">
        <v>38184</v>
      </c>
      <c r="R20" s="70">
        <v>-5.4080243033731401</v>
      </c>
      <c r="S20" s="69">
        <v>26.231730701292999</v>
      </c>
      <c r="T20" s="69">
        <v>25.093930654200701</v>
      </c>
      <c r="U20" s="71">
        <v>4.33749515061983</v>
      </c>
    </row>
    <row r="21" spans="1:21" ht="12" thickBot="1">
      <c r="A21" s="54"/>
      <c r="B21" s="43" t="s">
        <v>19</v>
      </c>
      <c r="C21" s="44"/>
      <c r="D21" s="69">
        <v>263985.56670000002</v>
      </c>
      <c r="E21" s="69">
        <v>326131.6336</v>
      </c>
      <c r="F21" s="70">
        <v>80.944483608044607</v>
      </c>
      <c r="G21" s="69">
        <v>291792.05080000003</v>
      </c>
      <c r="H21" s="70">
        <v>-9.5295550457127103</v>
      </c>
      <c r="I21" s="69">
        <v>33601.139499999997</v>
      </c>
      <c r="J21" s="70">
        <v>12.7284002379513</v>
      </c>
      <c r="K21" s="69">
        <v>17341.600999999999</v>
      </c>
      <c r="L21" s="70">
        <v>5.9431368854822804</v>
      </c>
      <c r="M21" s="70">
        <v>0.93760307943885901</v>
      </c>
      <c r="N21" s="69">
        <v>8362635.2626999998</v>
      </c>
      <c r="O21" s="69">
        <v>127332842.8571</v>
      </c>
      <c r="P21" s="69">
        <v>24058</v>
      </c>
      <c r="Q21" s="69">
        <v>25452</v>
      </c>
      <c r="R21" s="70">
        <v>-5.4769762690554797</v>
      </c>
      <c r="S21" s="69">
        <v>10.9728808171918</v>
      </c>
      <c r="T21" s="69">
        <v>11.2302497642621</v>
      </c>
      <c r="U21" s="71">
        <v>-2.3455002506463098</v>
      </c>
    </row>
    <row r="22" spans="1:21" ht="12" thickBot="1">
      <c r="A22" s="54"/>
      <c r="B22" s="43" t="s">
        <v>20</v>
      </c>
      <c r="C22" s="44"/>
      <c r="D22" s="69">
        <v>967479.80799999996</v>
      </c>
      <c r="E22" s="69">
        <v>1032637.9145</v>
      </c>
      <c r="F22" s="70">
        <v>93.690130336580793</v>
      </c>
      <c r="G22" s="69">
        <v>915812.8186</v>
      </c>
      <c r="H22" s="70">
        <v>5.6416538784621197</v>
      </c>
      <c r="I22" s="69">
        <v>102876.17389999999</v>
      </c>
      <c r="J22" s="70">
        <v>10.633418191193901</v>
      </c>
      <c r="K22" s="69">
        <v>82787.950100000002</v>
      </c>
      <c r="L22" s="70">
        <v>9.0398330770863904</v>
      </c>
      <c r="M22" s="70">
        <v>0.24264671097346099</v>
      </c>
      <c r="N22" s="69">
        <v>27593434.354200002</v>
      </c>
      <c r="O22" s="69">
        <v>426251715.35970002</v>
      </c>
      <c r="P22" s="69">
        <v>60333</v>
      </c>
      <c r="Q22" s="69">
        <v>64134</v>
      </c>
      <c r="R22" s="70">
        <v>-5.9266535690897202</v>
      </c>
      <c r="S22" s="69">
        <v>16.0356655230139</v>
      </c>
      <c r="T22" s="69">
        <v>16.002420273178</v>
      </c>
      <c r="U22" s="71">
        <v>0.207320673957653</v>
      </c>
    </row>
    <row r="23" spans="1:21" ht="12" thickBot="1">
      <c r="A23" s="54"/>
      <c r="B23" s="43" t="s">
        <v>21</v>
      </c>
      <c r="C23" s="44"/>
      <c r="D23" s="69">
        <v>2144198.4983000001</v>
      </c>
      <c r="E23" s="69">
        <v>2737279.3396999999</v>
      </c>
      <c r="F23" s="70">
        <v>78.333199947908895</v>
      </c>
      <c r="G23" s="69">
        <v>2269792.6781000001</v>
      </c>
      <c r="H23" s="70">
        <v>-5.5332886131755501</v>
      </c>
      <c r="I23" s="69">
        <v>264804.85350000003</v>
      </c>
      <c r="J23" s="70">
        <v>12.349829258342799</v>
      </c>
      <c r="K23" s="69">
        <v>207018.5741</v>
      </c>
      <c r="L23" s="70">
        <v>9.12059396866551</v>
      </c>
      <c r="M23" s="70">
        <v>0.27913572321335001</v>
      </c>
      <c r="N23" s="69">
        <v>70046157.248600006</v>
      </c>
      <c r="O23" s="69">
        <v>935836258.53059995</v>
      </c>
      <c r="P23" s="69">
        <v>68252</v>
      </c>
      <c r="Q23" s="69">
        <v>75947</v>
      </c>
      <c r="R23" s="70">
        <v>-10.1320657827169</v>
      </c>
      <c r="S23" s="69">
        <v>31.4159072012542</v>
      </c>
      <c r="T23" s="69">
        <v>30.746887962658199</v>
      </c>
      <c r="U23" s="71">
        <v>2.1295556875381201</v>
      </c>
    </row>
    <row r="24" spans="1:21" ht="12" thickBot="1">
      <c r="A24" s="54"/>
      <c r="B24" s="43" t="s">
        <v>22</v>
      </c>
      <c r="C24" s="44"/>
      <c r="D24" s="69">
        <v>221581.53599999999</v>
      </c>
      <c r="E24" s="69">
        <v>228460.3131</v>
      </c>
      <c r="F24" s="70">
        <v>96.989071315423999</v>
      </c>
      <c r="G24" s="69">
        <v>199541.28529999999</v>
      </c>
      <c r="H24" s="70">
        <v>11.0454589218786</v>
      </c>
      <c r="I24" s="69">
        <v>33337.705800000003</v>
      </c>
      <c r="J24" s="70">
        <v>15.0453446626528</v>
      </c>
      <c r="K24" s="69">
        <v>35867.686099999999</v>
      </c>
      <c r="L24" s="70">
        <v>17.9750701946591</v>
      </c>
      <c r="M24" s="70">
        <v>-7.0536479352093007E-2</v>
      </c>
      <c r="N24" s="69">
        <v>5948002.7401000001</v>
      </c>
      <c r="O24" s="69">
        <v>86896254.874799997</v>
      </c>
      <c r="P24" s="69">
        <v>20721</v>
      </c>
      <c r="Q24" s="69">
        <v>19907</v>
      </c>
      <c r="R24" s="70">
        <v>4.0890139147033802</v>
      </c>
      <c r="S24" s="69">
        <v>10.6935734761836</v>
      </c>
      <c r="T24" s="69">
        <v>9.8285717084442705</v>
      </c>
      <c r="U24" s="71">
        <v>8.0889869945329504</v>
      </c>
    </row>
    <row r="25" spans="1:21" ht="12" thickBot="1">
      <c r="A25" s="54"/>
      <c r="B25" s="43" t="s">
        <v>23</v>
      </c>
      <c r="C25" s="44"/>
      <c r="D25" s="69">
        <v>256138.386</v>
      </c>
      <c r="E25" s="69">
        <v>270735.53169999999</v>
      </c>
      <c r="F25" s="70">
        <v>94.608337661354696</v>
      </c>
      <c r="G25" s="69">
        <v>225711.3173</v>
      </c>
      <c r="H25" s="70">
        <v>13.4805241775088</v>
      </c>
      <c r="I25" s="69">
        <v>16220.8184</v>
      </c>
      <c r="J25" s="70">
        <v>6.3328338455291098</v>
      </c>
      <c r="K25" s="69">
        <v>20801.475699999999</v>
      </c>
      <c r="L25" s="70">
        <v>9.2159648655774298</v>
      </c>
      <c r="M25" s="70">
        <v>-0.220208285511205</v>
      </c>
      <c r="N25" s="69">
        <v>7099398.9428000003</v>
      </c>
      <c r="O25" s="69">
        <v>95591621.044</v>
      </c>
      <c r="P25" s="69">
        <v>18647</v>
      </c>
      <c r="Q25" s="69">
        <v>16227</v>
      </c>
      <c r="R25" s="70">
        <v>14.913415911752001</v>
      </c>
      <c r="S25" s="69">
        <v>13.7361712876066</v>
      </c>
      <c r="T25" s="69">
        <v>14.392766605041</v>
      </c>
      <c r="U25" s="71">
        <v>-4.7800460818860504</v>
      </c>
    </row>
    <row r="26" spans="1:21" ht="12" thickBot="1">
      <c r="A26" s="54"/>
      <c r="B26" s="43" t="s">
        <v>24</v>
      </c>
      <c r="C26" s="44"/>
      <c r="D26" s="69">
        <v>476884.18709999998</v>
      </c>
      <c r="E26" s="69">
        <v>511865.92969999998</v>
      </c>
      <c r="F26" s="70">
        <v>93.165838831956904</v>
      </c>
      <c r="G26" s="69">
        <v>463221.59</v>
      </c>
      <c r="H26" s="70">
        <v>2.9494732963547499</v>
      </c>
      <c r="I26" s="69">
        <v>94902.5576</v>
      </c>
      <c r="J26" s="70">
        <v>19.900546121505101</v>
      </c>
      <c r="K26" s="69">
        <v>89622.459900000002</v>
      </c>
      <c r="L26" s="70">
        <v>19.347643079416901</v>
      </c>
      <c r="M26" s="70">
        <v>5.8914893720741997E-2</v>
      </c>
      <c r="N26" s="69">
        <v>12347071.0847</v>
      </c>
      <c r="O26" s="69">
        <v>195424973.5167</v>
      </c>
      <c r="P26" s="69">
        <v>35314</v>
      </c>
      <c r="Q26" s="69">
        <v>35888</v>
      </c>
      <c r="R26" s="70">
        <v>-1.5994204190815899</v>
      </c>
      <c r="S26" s="69">
        <v>13.5041113184573</v>
      </c>
      <c r="T26" s="69">
        <v>14.030022467119901</v>
      </c>
      <c r="U26" s="71">
        <v>-3.8944521135859702</v>
      </c>
    </row>
    <row r="27" spans="1:21" ht="12" thickBot="1">
      <c r="A27" s="54"/>
      <c r="B27" s="43" t="s">
        <v>25</v>
      </c>
      <c r="C27" s="44"/>
      <c r="D27" s="69">
        <v>170024.27129999999</v>
      </c>
      <c r="E27" s="69">
        <v>205095.06959999999</v>
      </c>
      <c r="F27" s="70">
        <v>82.900223604400097</v>
      </c>
      <c r="G27" s="69">
        <v>199224.0656</v>
      </c>
      <c r="H27" s="70">
        <v>-14.6567605736081</v>
      </c>
      <c r="I27" s="69">
        <v>46428.496400000004</v>
      </c>
      <c r="J27" s="70">
        <v>27.306981553286001</v>
      </c>
      <c r="K27" s="69">
        <v>60157.389499999997</v>
      </c>
      <c r="L27" s="70">
        <v>30.195844723289301</v>
      </c>
      <c r="M27" s="70">
        <v>-0.22821623767434299</v>
      </c>
      <c r="N27" s="69">
        <v>4714846.2126000002</v>
      </c>
      <c r="O27" s="69">
        <v>79089228.107600003</v>
      </c>
      <c r="P27" s="69">
        <v>24304</v>
      </c>
      <c r="Q27" s="69">
        <v>24296</v>
      </c>
      <c r="R27" s="70">
        <v>3.2927230819889998E-2</v>
      </c>
      <c r="S27" s="69">
        <v>6.9957320317643203</v>
      </c>
      <c r="T27" s="69">
        <v>7.1696246501481697</v>
      </c>
      <c r="U27" s="71">
        <v>-2.4856958155956899</v>
      </c>
    </row>
    <row r="28" spans="1:21" ht="12" thickBot="1">
      <c r="A28" s="54"/>
      <c r="B28" s="43" t="s">
        <v>26</v>
      </c>
      <c r="C28" s="44"/>
      <c r="D28" s="69">
        <v>931598.69750000001</v>
      </c>
      <c r="E28" s="69">
        <v>966670.75580000004</v>
      </c>
      <c r="F28" s="70">
        <v>96.371871385415503</v>
      </c>
      <c r="G28" s="69">
        <v>863082.00309999997</v>
      </c>
      <c r="H28" s="70">
        <v>7.9386077051662598</v>
      </c>
      <c r="I28" s="69">
        <v>32675.5062</v>
      </c>
      <c r="J28" s="70">
        <v>3.5074658528062201</v>
      </c>
      <c r="K28" s="69">
        <v>37130.472000000002</v>
      </c>
      <c r="L28" s="70">
        <v>4.3020792771295797</v>
      </c>
      <c r="M28" s="70">
        <v>-0.11998139425752501</v>
      </c>
      <c r="N28" s="69">
        <v>23563100.616700001</v>
      </c>
      <c r="O28" s="69">
        <v>284901595.20139998</v>
      </c>
      <c r="P28" s="69">
        <v>42665</v>
      </c>
      <c r="Q28" s="69">
        <v>40875</v>
      </c>
      <c r="R28" s="70">
        <v>4.3792048929663698</v>
      </c>
      <c r="S28" s="69">
        <v>21.835197410055098</v>
      </c>
      <c r="T28" s="69">
        <v>21.525601614678902</v>
      </c>
      <c r="U28" s="71">
        <v>1.4178749546528699</v>
      </c>
    </row>
    <row r="29" spans="1:21" ht="12" thickBot="1">
      <c r="A29" s="54"/>
      <c r="B29" s="43" t="s">
        <v>27</v>
      </c>
      <c r="C29" s="44"/>
      <c r="D29" s="69">
        <v>726327.47950000002</v>
      </c>
      <c r="E29" s="69">
        <v>692243.85259999998</v>
      </c>
      <c r="F29" s="70">
        <v>104.923644575822</v>
      </c>
      <c r="G29" s="69">
        <v>565355.22030000004</v>
      </c>
      <c r="H29" s="70">
        <v>28.472764276339699</v>
      </c>
      <c r="I29" s="69">
        <v>72950.952000000005</v>
      </c>
      <c r="J29" s="70">
        <v>10.043809997415901</v>
      </c>
      <c r="K29" s="69">
        <v>72838.576700000005</v>
      </c>
      <c r="L29" s="70">
        <v>12.883683405514301</v>
      </c>
      <c r="M29" s="70">
        <v>1.5427992293540001E-3</v>
      </c>
      <c r="N29" s="69">
        <v>16230329.9745</v>
      </c>
      <c r="O29" s="69">
        <v>207124319.4127</v>
      </c>
      <c r="P29" s="69">
        <v>109402</v>
      </c>
      <c r="Q29" s="69">
        <v>101167</v>
      </c>
      <c r="R29" s="70">
        <v>8.1400061284806302</v>
      </c>
      <c r="S29" s="69">
        <v>6.6390694822763798</v>
      </c>
      <c r="T29" s="69">
        <v>5.9169119248371498</v>
      </c>
      <c r="U29" s="71">
        <v>10.877391167046699</v>
      </c>
    </row>
    <row r="30" spans="1:21" ht="12" thickBot="1">
      <c r="A30" s="54"/>
      <c r="B30" s="43" t="s">
        <v>28</v>
      </c>
      <c r="C30" s="44"/>
      <c r="D30" s="69">
        <v>874832.44909999997</v>
      </c>
      <c r="E30" s="69">
        <v>1262160.9579</v>
      </c>
      <c r="F30" s="70">
        <v>69.3122730206738</v>
      </c>
      <c r="G30" s="69">
        <v>1016781.2234</v>
      </c>
      <c r="H30" s="70">
        <v>-13.9606014581327</v>
      </c>
      <c r="I30" s="69">
        <v>97099.628400000001</v>
      </c>
      <c r="J30" s="70">
        <v>11.0992257431572</v>
      </c>
      <c r="K30" s="69">
        <v>134969.3322</v>
      </c>
      <c r="L30" s="70">
        <v>13.274176302024699</v>
      </c>
      <c r="M30" s="70">
        <v>-0.28058006350571502</v>
      </c>
      <c r="N30" s="69">
        <v>23301389.1864</v>
      </c>
      <c r="O30" s="69">
        <v>372996769.65799999</v>
      </c>
      <c r="P30" s="69">
        <v>74968</v>
      </c>
      <c r="Q30" s="69">
        <v>79830</v>
      </c>
      <c r="R30" s="70">
        <v>-6.0904421896530101</v>
      </c>
      <c r="S30" s="69">
        <v>11.669411603617499</v>
      </c>
      <c r="T30" s="69">
        <v>10.6750680909433</v>
      </c>
      <c r="U30" s="71">
        <v>8.5209395850433491</v>
      </c>
    </row>
    <row r="31" spans="1:21" ht="12" thickBot="1">
      <c r="A31" s="54"/>
      <c r="B31" s="43" t="s">
        <v>29</v>
      </c>
      <c r="C31" s="44"/>
      <c r="D31" s="69">
        <v>649387.59089999995</v>
      </c>
      <c r="E31" s="69">
        <v>810960.24470000004</v>
      </c>
      <c r="F31" s="70">
        <v>80.076377990665804</v>
      </c>
      <c r="G31" s="69">
        <v>654464.74450000003</v>
      </c>
      <c r="H31" s="70">
        <v>-0.77577190256121797</v>
      </c>
      <c r="I31" s="69">
        <v>34706.3079</v>
      </c>
      <c r="J31" s="70">
        <v>5.34446736992615</v>
      </c>
      <c r="K31" s="69">
        <v>14324.495000000001</v>
      </c>
      <c r="L31" s="70">
        <v>2.18873440019197</v>
      </c>
      <c r="M31" s="70">
        <v>1.4228643243618699</v>
      </c>
      <c r="N31" s="69">
        <v>27489446.664000001</v>
      </c>
      <c r="O31" s="69">
        <v>356561543.51999998</v>
      </c>
      <c r="P31" s="69">
        <v>25482</v>
      </c>
      <c r="Q31" s="69">
        <v>27814</v>
      </c>
      <c r="R31" s="70">
        <v>-8.3842669159416108</v>
      </c>
      <c r="S31" s="69">
        <v>25.484168860372002</v>
      </c>
      <c r="T31" s="69">
        <v>26.619848069317602</v>
      </c>
      <c r="U31" s="71">
        <v>-4.4564106256240201</v>
      </c>
    </row>
    <row r="32" spans="1:21" ht="12" thickBot="1">
      <c r="A32" s="54"/>
      <c r="B32" s="43" t="s">
        <v>30</v>
      </c>
      <c r="C32" s="44"/>
      <c r="D32" s="69">
        <v>84468.892200000002</v>
      </c>
      <c r="E32" s="69">
        <v>116177.2703</v>
      </c>
      <c r="F32" s="70">
        <v>72.706900396161203</v>
      </c>
      <c r="G32" s="69">
        <v>99995.661800000002</v>
      </c>
      <c r="H32" s="70">
        <v>-15.527443211541399</v>
      </c>
      <c r="I32" s="69">
        <v>21321.314900000001</v>
      </c>
      <c r="J32" s="70">
        <v>25.241617765646499</v>
      </c>
      <c r="K32" s="69">
        <v>26795.085899999998</v>
      </c>
      <c r="L32" s="70">
        <v>26.796248374847</v>
      </c>
      <c r="M32" s="70">
        <v>-0.20428264422917899</v>
      </c>
      <c r="N32" s="69">
        <v>2145679.8541999999</v>
      </c>
      <c r="O32" s="69">
        <v>37464800.682499997</v>
      </c>
      <c r="P32" s="69">
        <v>20280</v>
      </c>
      <c r="Q32" s="69">
        <v>17899</v>
      </c>
      <c r="R32" s="70">
        <v>13.302419129560301</v>
      </c>
      <c r="S32" s="69">
        <v>4.1651327514792902</v>
      </c>
      <c r="T32" s="69">
        <v>4.4315466562377797</v>
      </c>
      <c r="U32" s="71">
        <v>-6.3962884415597303</v>
      </c>
    </row>
    <row r="33" spans="1:21" ht="12" thickBot="1">
      <c r="A33" s="54"/>
      <c r="B33" s="43" t="s">
        <v>31</v>
      </c>
      <c r="C33" s="44"/>
      <c r="D33" s="72"/>
      <c r="E33" s="72"/>
      <c r="F33" s="72"/>
      <c r="G33" s="69">
        <v>2.0512999999999999</v>
      </c>
      <c r="H33" s="72"/>
      <c r="I33" s="72"/>
      <c r="J33" s="72"/>
      <c r="K33" s="69">
        <v>-2.52E-2</v>
      </c>
      <c r="L33" s="70">
        <v>-1.2284892507190599</v>
      </c>
      <c r="M33" s="72"/>
      <c r="N33" s="69">
        <v>26.991199999999999</v>
      </c>
      <c r="O33" s="69">
        <v>248.30510000000001</v>
      </c>
      <c r="P33" s="72"/>
      <c r="Q33" s="72"/>
      <c r="R33" s="72"/>
      <c r="S33" s="72"/>
      <c r="T33" s="72"/>
      <c r="U33" s="73"/>
    </row>
    <row r="34" spans="1:21" ht="12" thickBot="1">
      <c r="A34" s="54"/>
      <c r="B34" s="43" t="s">
        <v>70</v>
      </c>
      <c r="C34" s="44"/>
      <c r="D34" s="72"/>
      <c r="E34" s="72"/>
      <c r="F34" s="72"/>
      <c r="G34" s="72"/>
      <c r="H34" s="72"/>
      <c r="I34" s="72"/>
      <c r="J34" s="72"/>
      <c r="K34" s="72"/>
      <c r="L34" s="72"/>
      <c r="M34" s="72"/>
      <c r="N34" s="72"/>
      <c r="O34" s="69">
        <v>1</v>
      </c>
      <c r="P34" s="72"/>
      <c r="Q34" s="72"/>
      <c r="R34" s="72"/>
      <c r="S34" s="72"/>
      <c r="T34" s="72"/>
      <c r="U34" s="73"/>
    </row>
    <row r="35" spans="1:21" ht="12" thickBot="1">
      <c r="A35" s="54"/>
      <c r="B35" s="43" t="s">
        <v>32</v>
      </c>
      <c r="C35" s="44"/>
      <c r="D35" s="69">
        <v>149014.28200000001</v>
      </c>
      <c r="E35" s="69">
        <v>201588.60980000001</v>
      </c>
      <c r="F35" s="70">
        <v>73.919990890278996</v>
      </c>
      <c r="G35" s="69">
        <v>165165.26560000001</v>
      </c>
      <c r="H35" s="70">
        <v>-9.7786804878906697</v>
      </c>
      <c r="I35" s="69">
        <v>13367.1433</v>
      </c>
      <c r="J35" s="70">
        <v>8.97037728236009</v>
      </c>
      <c r="K35" s="69">
        <v>6845.1935999999996</v>
      </c>
      <c r="L35" s="70">
        <v>4.1444510594484196</v>
      </c>
      <c r="M35" s="70">
        <v>0.95277797548341103</v>
      </c>
      <c r="N35" s="69">
        <v>4538522.5133999996</v>
      </c>
      <c r="O35" s="69">
        <v>56566403.522500001</v>
      </c>
      <c r="P35" s="69">
        <v>10042</v>
      </c>
      <c r="Q35" s="69">
        <v>15329</v>
      </c>
      <c r="R35" s="70">
        <v>-34.490182007958801</v>
      </c>
      <c r="S35" s="69">
        <v>14.839103963353899</v>
      </c>
      <c r="T35" s="69">
        <v>13.0588757453193</v>
      </c>
      <c r="U35" s="71">
        <v>11.996871390826399</v>
      </c>
    </row>
    <row r="36" spans="1:21" ht="12" customHeight="1" thickBot="1">
      <c r="A36" s="54"/>
      <c r="B36" s="43" t="s">
        <v>69</v>
      </c>
      <c r="C36" s="44"/>
      <c r="D36" s="69">
        <v>63427.39</v>
      </c>
      <c r="E36" s="72"/>
      <c r="F36" s="72"/>
      <c r="G36" s="69">
        <v>3066.67</v>
      </c>
      <c r="H36" s="70">
        <v>1968.2822083889</v>
      </c>
      <c r="I36" s="69">
        <v>940.19</v>
      </c>
      <c r="J36" s="70">
        <v>1.4823091412085501</v>
      </c>
      <c r="K36" s="69">
        <v>245.34</v>
      </c>
      <c r="L36" s="70">
        <v>8.0002086954253304</v>
      </c>
      <c r="M36" s="70">
        <v>2.8321920599983699</v>
      </c>
      <c r="N36" s="69">
        <v>4451053.59</v>
      </c>
      <c r="O36" s="69">
        <v>26327745.149999999</v>
      </c>
      <c r="P36" s="69">
        <v>60</v>
      </c>
      <c r="Q36" s="69">
        <v>43</v>
      </c>
      <c r="R36" s="70">
        <v>39.534883720930203</v>
      </c>
      <c r="S36" s="69">
        <v>1057.1231666666699</v>
      </c>
      <c r="T36" s="69">
        <v>1180.83976744186</v>
      </c>
      <c r="U36" s="71">
        <v>-11.703139679106499</v>
      </c>
    </row>
    <row r="37" spans="1:21" ht="12" thickBot="1">
      <c r="A37" s="54"/>
      <c r="B37" s="43" t="s">
        <v>36</v>
      </c>
      <c r="C37" s="44"/>
      <c r="D37" s="69">
        <v>130885.51</v>
      </c>
      <c r="E37" s="69">
        <v>69356.513999999996</v>
      </c>
      <c r="F37" s="70">
        <v>188.71408387105501</v>
      </c>
      <c r="G37" s="69">
        <v>111979.57</v>
      </c>
      <c r="H37" s="70">
        <v>16.883383281432501</v>
      </c>
      <c r="I37" s="69">
        <v>-15366.75</v>
      </c>
      <c r="J37" s="70">
        <v>-11.740604441240301</v>
      </c>
      <c r="K37" s="69">
        <v>-3195.11</v>
      </c>
      <c r="L37" s="70">
        <v>-2.8532972577051301</v>
      </c>
      <c r="M37" s="70">
        <v>3.8094588292734799</v>
      </c>
      <c r="N37" s="69">
        <v>14309012.619999999</v>
      </c>
      <c r="O37" s="69">
        <v>145813009.38</v>
      </c>
      <c r="P37" s="69">
        <v>60</v>
      </c>
      <c r="Q37" s="69">
        <v>58</v>
      </c>
      <c r="R37" s="70">
        <v>3.4482758620689702</v>
      </c>
      <c r="S37" s="69">
        <v>2181.4251666666701</v>
      </c>
      <c r="T37" s="69">
        <v>1856.72068965517</v>
      </c>
      <c r="U37" s="71">
        <v>14.884969788244399</v>
      </c>
    </row>
    <row r="38" spans="1:21" ht="12" thickBot="1">
      <c r="A38" s="54"/>
      <c r="B38" s="43" t="s">
        <v>37</v>
      </c>
      <c r="C38" s="44"/>
      <c r="D38" s="69">
        <v>21892.3</v>
      </c>
      <c r="E38" s="69">
        <v>40240.946900000003</v>
      </c>
      <c r="F38" s="70">
        <v>54.403043880659801</v>
      </c>
      <c r="G38" s="69">
        <v>66908.61</v>
      </c>
      <c r="H38" s="70">
        <v>-67.280294718422596</v>
      </c>
      <c r="I38" s="69">
        <v>810.3</v>
      </c>
      <c r="J38" s="70">
        <v>3.7013013708016098</v>
      </c>
      <c r="K38" s="69">
        <v>-834.9</v>
      </c>
      <c r="L38" s="70">
        <v>-1.2478214687168101</v>
      </c>
      <c r="M38" s="70">
        <v>-1.9705353934602901</v>
      </c>
      <c r="N38" s="69">
        <v>7201332.0199999996</v>
      </c>
      <c r="O38" s="69">
        <v>132531323.52</v>
      </c>
      <c r="P38" s="69">
        <v>20</v>
      </c>
      <c r="Q38" s="69">
        <v>5</v>
      </c>
      <c r="R38" s="70">
        <v>300</v>
      </c>
      <c r="S38" s="69">
        <v>1094.615</v>
      </c>
      <c r="T38" s="69">
        <v>3617.9479999999999</v>
      </c>
      <c r="U38" s="71">
        <v>-230.52242112523601</v>
      </c>
    </row>
    <row r="39" spans="1:21" ht="12" thickBot="1">
      <c r="A39" s="54"/>
      <c r="B39" s="43" t="s">
        <v>38</v>
      </c>
      <c r="C39" s="44"/>
      <c r="D39" s="69">
        <v>76212.039999999994</v>
      </c>
      <c r="E39" s="69">
        <v>41084.260199999997</v>
      </c>
      <c r="F39" s="70">
        <v>185.50179467512999</v>
      </c>
      <c r="G39" s="69">
        <v>32963.29</v>
      </c>
      <c r="H39" s="70">
        <v>131.20277132531399</v>
      </c>
      <c r="I39" s="69">
        <v>-7603.51</v>
      </c>
      <c r="J39" s="70">
        <v>-9.9767831959359707</v>
      </c>
      <c r="K39" s="69">
        <v>-4387.2</v>
      </c>
      <c r="L39" s="70">
        <v>-13.309351099359301</v>
      </c>
      <c r="M39" s="70">
        <v>0.73311223559445704</v>
      </c>
      <c r="N39" s="69">
        <v>8755521.1500000004</v>
      </c>
      <c r="O39" s="69">
        <v>98753914.579999998</v>
      </c>
      <c r="P39" s="69">
        <v>55</v>
      </c>
      <c r="Q39" s="69">
        <v>45</v>
      </c>
      <c r="R39" s="70">
        <v>22.2222222222222</v>
      </c>
      <c r="S39" s="69">
        <v>1385.6734545454501</v>
      </c>
      <c r="T39" s="69">
        <v>1180.02</v>
      </c>
      <c r="U39" s="71">
        <v>14.8414082604271</v>
      </c>
    </row>
    <row r="40" spans="1:21" ht="12" thickBot="1">
      <c r="A40" s="54"/>
      <c r="B40" s="43" t="s">
        <v>72</v>
      </c>
      <c r="C40" s="44"/>
      <c r="D40" s="72"/>
      <c r="E40" s="72"/>
      <c r="F40" s="72"/>
      <c r="G40" s="69">
        <v>0.2</v>
      </c>
      <c r="H40" s="72"/>
      <c r="I40" s="72"/>
      <c r="J40" s="72"/>
      <c r="K40" s="69">
        <v>0</v>
      </c>
      <c r="L40" s="70">
        <v>0</v>
      </c>
      <c r="M40" s="72"/>
      <c r="N40" s="69">
        <v>46.29</v>
      </c>
      <c r="O40" s="69">
        <v>4242.22</v>
      </c>
      <c r="P40" s="72"/>
      <c r="Q40" s="72"/>
      <c r="R40" s="72"/>
      <c r="S40" s="72"/>
      <c r="T40" s="72"/>
      <c r="U40" s="73"/>
    </row>
    <row r="41" spans="1:21" ht="12" customHeight="1" thickBot="1">
      <c r="A41" s="54"/>
      <c r="B41" s="43" t="s">
        <v>33</v>
      </c>
      <c r="C41" s="44"/>
      <c r="D41" s="69">
        <v>102444.44409999999</v>
      </c>
      <c r="E41" s="69">
        <v>92393.427299999996</v>
      </c>
      <c r="F41" s="70">
        <v>110.878497630967</v>
      </c>
      <c r="G41" s="69">
        <v>186182.0508</v>
      </c>
      <c r="H41" s="70">
        <v>-44.976197404739302</v>
      </c>
      <c r="I41" s="69">
        <v>6774.7013999999999</v>
      </c>
      <c r="J41" s="70">
        <v>6.6130491111718603</v>
      </c>
      <c r="K41" s="69">
        <v>9913.2363999999998</v>
      </c>
      <c r="L41" s="70">
        <v>5.3244855545441201</v>
      </c>
      <c r="M41" s="70">
        <v>-0.31660043938829102</v>
      </c>
      <c r="N41" s="69">
        <v>4082321.3599</v>
      </c>
      <c r="O41" s="69">
        <v>59362883.144100003</v>
      </c>
      <c r="P41" s="69">
        <v>187</v>
      </c>
      <c r="Q41" s="69">
        <v>171</v>
      </c>
      <c r="R41" s="70">
        <v>9.3567251461988299</v>
      </c>
      <c r="S41" s="69">
        <v>547.83125187165797</v>
      </c>
      <c r="T41" s="69">
        <v>416.59918771929802</v>
      </c>
      <c r="U41" s="71">
        <v>23.954833482757099</v>
      </c>
    </row>
    <row r="42" spans="1:21" ht="12" thickBot="1">
      <c r="A42" s="54"/>
      <c r="B42" s="43" t="s">
        <v>34</v>
      </c>
      <c r="C42" s="44"/>
      <c r="D42" s="69">
        <v>251861.38510000001</v>
      </c>
      <c r="E42" s="69">
        <v>286856.3481</v>
      </c>
      <c r="F42" s="70">
        <v>87.800526907704906</v>
      </c>
      <c r="G42" s="69">
        <v>295531.63780000003</v>
      </c>
      <c r="H42" s="70">
        <v>-14.776845222085401</v>
      </c>
      <c r="I42" s="69">
        <v>14484.309800000001</v>
      </c>
      <c r="J42" s="70">
        <v>5.7509053220878199</v>
      </c>
      <c r="K42" s="69">
        <v>21888.225299999998</v>
      </c>
      <c r="L42" s="70">
        <v>7.4063898751891903</v>
      </c>
      <c r="M42" s="70">
        <v>-0.338260201479194</v>
      </c>
      <c r="N42" s="69">
        <v>9163405.5201999992</v>
      </c>
      <c r="O42" s="69">
        <v>146540222.26050001</v>
      </c>
      <c r="P42" s="69">
        <v>1311</v>
      </c>
      <c r="Q42" s="69">
        <v>1342</v>
      </c>
      <c r="R42" s="70">
        <v>-2.3099850968703399</v>
      </c>
      <c r="S42" s="69">
        <v>192.11394744469899</v>
      </c>
      <c r="T42" s="69">
        <v>202.571313934426</v>
      </c>
      <c r="U42" s="71">
        <v>-5.4433145686820801</v>
      </c>
    </row>
    <row r="43" spans="1:21" ht="12" thickBot="1">
      <c r="A43" s="54"/>
      <c r="B43" s="43" t="s">
        <v>39</v>
      </c>
      <c r="C43" s="44"/>
      <c r="D43" s="69">
        <v>85318.81</v>
      </c>
      <c r="E43" s="69">
        <v>28862.396499999999</v>
      </c>
      <c r="F43" s="70">
        <v>295.60542555778397</v>
      </c>
      <c r="G43" s="69">
        <v>68614.58</v>
      </c>
      <c r="H43" s="70">
        <v>24.345015301412602</v>
      </c>
      <c r="I43" s="69">
        <v>-6473.5</v>
      </c>
      <c r="J43" s="70">
        <v>-7.5874241565253904</v>
      </c>
      <c r="K43" s="69">
        <v>-2226.8200000000002</v>
      </c>
      <c r="L43" s="70">
        <v>-3.2454035279382301</v>
      </c>
      <c r="M43" s="70">
        <v>1.9070602922553199</v>
      </c>
      <c r="N43" s="69">
        <v>8095818.3899999997</v>
      </c>
      <c r="O43" s="69">
        <v>67246541.349999994</v>
      </c>
      <c r="P43" s="69">
        <v>68</v>
      </c>
      <c r="Q43" s="69">
        <v>57</v>
      </c>
      <c r="R43" s="70">
        <v>19.2982456140351</v>
      </c>
      <c r="S43" s="69">
        <v>1254.6883823529399</v>
      </c>
      <c r="T43" s="69">
        <v>1221.5477192982501</v>
      </c>
      <c r="U43" s="71">
        <v>2.6413461319013698</v>
      </c>
    </row>
    <row r="44" spans="1:21" ht="12" thickBot="1">
      <c r="A44" s="54"/>
      <c r="B44" s="43" t="s">
        <v>40</v>
      </c>
      <c r="C44" s="44"/>
      <c r="D44" s="69">
        <v>59546.18</v>
      </c>
      <c r="E44" s="69">
        <v>6082.8986000000004</v>
      </c>
      <c r="F44" s="70">
        <v>978.91127101806399</v>
      </c>
      <c r="G44" s="69">
        <v>50235.96</v>
      </c>
      <c r="H44" s="70">
        <v>18.532979164725798</v>
      </c>
      <c r="I44" s="69">
        <v>8166.16</v>
      </c>
      <c r="J44" s="70">
        <v>13.7139947516365</v>
      </c>
      <c r="K44" s="69">
        <v>6905.96</v>
      </c>
      <c r="L44" s="70">
        <v>13.747044945493201</v>
      </c>
      <c r="M44" s="70">
        <v>0.18248006070119099</v>
      </c>
      <c r="N44" s="69">
        <v>3252577.66</v>
      </c>
      <c r="O44" s="69">
        <v>26683260.050000001</v>
      </c>
      <c r="P44" s="69">
        <v>60</v>
      </c>
      <c r="Q44" s="69">
        <v>65</v>
      </c>
      <c r="R44" s="70">
        <v>-7.6923076923076898</v>
      </c>
      <c r="S44" s="69">
        <v>992.43633333333298</v>
      </c>
      <c r="T44" s="69">
        <v>1033.04492307692</v>
      </c>
      <c r="U44" s="71">
        <v>-4.0918080464865696</v>
      </c>
    </row>
    <row r="45" spans="1:21" ht="12" thickBot="1">
      <c r="A45" s="55"/>
      <c r="B45" s="43" t="s">
        <v>35</v>
      </c>
      <c r="C45" s="44"/>
      <c r="D45" s="74">
        <v>9267.4140000000007</v>
      </c>
      <c r="E45" s="75"/>
      <c r="F45" s="75"/>
      <c r="G45" s="74">
        <v>13503.8629</v>
      </c>
      <c r="H45" s="76">
        <v>-31.372126119556501</v>
      </c>
      <c r="I45" s="74">
        <v>861.63580000000002</v>
      </c>
      <c r="J45" s="76">
        <v>9.2974782393448692</v>
      </c>
      <c r="K45" s="74">
        <v>1233.4777999999999</v>
      </c>
      <c r="L45" s="76">
        <v>9.1342589089822592</v>
      </c>
      <c r="M45" s="76">
        <v>-0.30145820216626501</v>
      </c>
      <c r="N45" s="74">
        <v>535266.1899</v>
      </c>
      <c r="O45" s="74">
        <v>8140770.7813999997</v>
      </c>
      <c r="P45" s="74">
        <v>21</v>
      </c>
      <c r="Q45" s="74">
        <v>21</v>
      </c>
      <c r="R45" s="76">
        <v>0</v>
      </c>
      <c r="S45" s="74">
        <v>441.30542857142899</v>
      </c>
      <c r="T45" s="74">
        <v>570.62678095238095</v>
      </c>
      <c r="U45" s="77">
        <v>-29.304274094154</v>
      </c>
    </row>
  </sheetData>
  <mergeCells count="43">
    <mergeCell ref="B18:C18"/>
    <mergeCell ref="A1:U4"/>
    <mergeCell ref="W1:W4"/>
    <mergeCell ref="B6:C6"/>
    <mergeCell ref="A7:C7"/>
    <mergeCell ref="A8:A45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30:C30"/>
    <mergeCell ref="B19:C19"/>
    <mergeCell ref="B20:C20"/>
    <mergeCell ref="B21:C21"/>
    <mergeCell ref="B22:C22"/>
    <mergeCell ref="B23:C23"/>
    <mergeCell ref="B24:C24"/>
    <mergeCell ref="B43:C43"/>
    <mergeCell ref="B44:C44"/>
    <mergeCell ref="B45:C45"/>
    <mergeCell ref="B37:C37"/>
    <mergeCell ref="B38:C38"/>
    <mergeCell ref="B39:C39"/>
    <mergeCell ref="B40:C40"/>
    <mergeCell ref="B41:C41"/>
    <mergeCell ref="B42:C42"/>
    <mergeCell ref="B31:C31"/>
    <mergeCell ref="B32:C32"/>
    <mergeCell ref="B33:C33"/>
    <mergeCell ref="B34:C34"/>
    <mergeCell ref="B35:C35"/>
    <mergeCell ref="B36:C36"/>
    <mergeCell ref="B25:C25"/>
    <mergeCell ref="B26:C26"/>
    <mergeCell ref="B27:C27"/>
    <mergeCell ref="B28:C28"/>
    <mergeCell ref="B29:C29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H62"/>
  <sheetViews>
    <sheetView workbookViewId="0">
      <selection activeCell="B32" sqref="B32:E37"/>
    </sheetView>
  </sheetViews>
  <sheetFormatPr defaultRowHeight="13.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>
      <c r="A1" s="38" t="s">
        <v>74</v>
      </c>
      <c r="B1" s="38" t="s">
        <v>63</v>
      </c>
      <c r="C1" s="38" t="s">
        <v>64</v>
      </c>
      <c r="D1" s="38" t="s">
        <v>65</v>
      </c>
      <c r="E1" s="38" t="s">
        <v>66</v>
      </c>
      <c r="F1" s="38" t="s">
        <v>67</v>
      </c>
      <c r="G1" s="38" t="s">
        <v>66</v>
      </c>
      <c r="H1" s="38" t="s">
        <v>68</v>
      </c>
    </row>
    <row r="2" spans="1:8">
      <c r="A2" s="37">
        <v>1</v>
      </c>
      <c r="B2" s="37">
        <v>12</v>
      </c>
      <c r="C2" s="37">
        <v>41451</v>
      </c>
      <c r="D2" s="37">
        <v>451083.44065555598</v>
      </c>
      <c r="E2" s="37">
        <v>335472.80898888898</v>
      </c>
      <c r="F2" s="37">
        <v>115610.631666667</v>
      </c>
      <c r="G2" s="37">
        <v>335472.80898888898</v>
      </c>
      <c r="H2" s="37">
        <v>0.25629544613442401</v>
      </c>
    </row>
    <row r="3" spans="1:8">
      <c r="A3" s="37">
        <v>2</v>
      </c>
      <c r="B3" s="37">
        <v>13</v>
      </c>
      <c r="C3" s="37">
        <v>7237</v>
      </c>
      <c r="D3" s="37">
        <v>60494.563317078901</v>
      </c>
      <c r="E3" s="37">
        <v>47031.264419559797</v>
      </c>
      <c r="F3" s="37">
        <v>13463.2988975191</v>
      </c>
      <c r="G3" s="37">
        <v>47031.264419559797</v>
      </c>
      <c r="H3" s="37">
        <v>0.22255386532756599</v>
      </c>
    </row>
    <row r="4" spans="1:8">
      <c r="A4" s="37">
        <v>3</v>
      </c>
      <c r="B4" s="37">
        <v>14</v>
      </c>
      <c r="C4" s="37">
        <v>91456</v>
      </c>
      <c r="D4" s="37">
        <v>92391.814589115806</v>
      </c>
      <c r="E4" s="37">
        <v>66874.163859387496</v>
      </c>
      <c r="F4" s="37">
        <v>25517.650729728299</v>
      </c>
      <c r="G4" s="37">
        <v>66874.163859387496</v>
      </c>
      <c r="H4" s="37">
        <v>0.27618951790491603</v>
      </c>
    </row>
    <row r="5" spans="1:8">
      <c r="A5" s="37">
        <v>4</v>
      </c>
      <c r="B5" s="37">
        <v>15</v>
      </c>
      <c r="C5" s="37">
        <v>56304</v>
      </c>
      <c r="D5" s="37">
        <v>81088.116952136799</v>
      </c>
      <c r="E5" s="37">
        <v>72219.490407692298</v>
      </c>
      <c r="F5" s="37">
        <v>8868.6265444444507</v>
      </c>
      <c r="G5" s="37">
        <v>72219.490407692298</v>
      </c>
      <c r="H5" s="37">
        <v>0.109370236697928</v>
      </c>
    </row>
    <row r="6" spans="1:8">
      <c r="A6" s="37">
        <v>5</v>
      </c>
      <c r="B6" s="37">
        <v>16</v>
      </c>
      <c r="C6" s="37">
        <v>2707</v>
      </c>
      <c r="D6" s="37">
        <v>123282.39994615399</v>
      </c>
      <c r="E6" s="37">
        <v>102157.13637777801</v>
      </c>
      <c r="F6" s="37">
        <v>21125.2635683761</v>
      </c>
      <c r="G6" s="37">
        <v>102157.13637777801</v>
      </c>
      <c r="H6" s="37">
        <v>0.17135668657977901</v>
      </c>
    </row>
    <row r="7" spans="1:8">
      <c r="A7" s="37">
        <v>6</v>
      </c>
      <c r="B7" s="37">
        <v>17</v>
      </c>
      <c r="C7" s="37">
        <v>11710</v>
      </c>
      <c r="D7" s="37">
        <v>177009.51593589701</v>
      </c>
      <c r="E7" s="37">
        <v>125568.60000341899</v>
      </c>
      <c r="F7" s="37">
        <v>51440.915932478601</v>
      </c>
      <c r="G7" s="37">
        <v>125568.60000341899</v>
      </c>
      <c r="H7" s="37">
        <v>0.29061101975504799</v>
      </c>
    </row>
    <row r="8" spans="1:8">
      <c r="A8" s="37">
        <v>7</v>
      </c>
      <c r="B8" s="37">
        <v>18</v>
      </c>
      <c r="C8" s="37">
        <v>42522</v>
      </c>
      <c r="D8" s="37">
        <v>92572.725143589705</v>
      </c>
      <c r="E8" s="37">
        <v>73623.080970940195</v>
      </c>
      <c r="F8" s="37">
        <v>18949.644172649601</v>
      </c>
      <c r="G8" s="37">
        <v>73623.080970940195</v>
      </c>
      <c r="H8" s="37">
        <v>0.20470007924317599</v>
      </c>
    </row>
    <row r="9" spans="1:8">
      <c r="A9" s="37">
        <v>8</v>
      </c>
      <c r="B9" s="37">
        <v>19</v>
      </c>
      <c r="C9" s="37">
        <v>12738</v>
      </c>
      <c r="D9" s="37">
        <v>48065.722917948697</v>
      </c>
      <c r="E9" s="37">
        <v>38862.130592307702</v>
      </c>
      <c r="F9" s="37">
        <v>9203.5923256410297</v>
      </c>
      <c r="G9" s="37">
        <v>38862.130592307702</v>
      </c>
      <c r="H9" s="37">
        <v>0.19147932803074999</v>
      </c>
    </row>
    <row r="10" spans="1:8">
      <c r="A10" s="37">
        <v>9</v>
      </c>
      <c r="B10" s="37">
        <v>21</v>
      </c>
      <c r="C10" s="37">
        <v>166400</v>
      </c>
      <c r="D10" s="37">
        <v>652263.45879914495</v>
      </c>
      <c r="E10" s="37">
        <v>632578.98851623898</v>
      </c>
      <c r="F10" s="37">
        <v>19684.470282906001</v>
      </c>
      <c r="G10" s="37">
        <v>632578.98851623898</v>
      </c>
      <c r="H10" s="37">
        <v>3.0178710791412801E-2</v>
      </c>
    </row>
    <row r="11" spans="1:8">
      <c r="A11" s="37">
        <v>10</v>
      </c>
      <c r="B11" s="37">
        <v>22</v>
      </c>
      <c r="C11" s="37">
        <v>25084</v>
      </c>
      <c r="D11" s="37">
        <v>383555.636552991</v>
      </c>
      <c r="E11" s="37">
        <v>335825.68520000001</v>
      </c>
      <c r="F11" s="37">
        <v>47729.951352991498</v>
      </c>
      <c r="G11" s="37">
        <v>335825.68520000001</v>
      </c>
      <c r="H11" s="37">
        <v>0.12444075071335101</v>
      </c>
    </row>
    <row r="12" spans="1:8">
      <c r="A12" s="37">
        <v>11</v>
      </c>
      <c r="B12" s="37">
        <v>23</v>
      </c>
      <c r="C12" s="37">
        <v>128420.408</v>
      </c>
      <c r="D12" s="37">
        <v>1144100.0880495701</v>
      </c>
      <c r="E12" s="37">
        <v>965798.02886324795</v>
      </c>
      <c r="F12" s="37">
        <v>178302.059186325</v>
      </c>
      <c r="G12" s="37">
        <v>965798.02886324795</v>
      </c>
      <c r="H12" s="37">
        <v>0.15584480855192401</v>
      </c>
    </row>
    <row r="13" spans="1:8">
      <c r="A13" s="37">
        <v>12</v>
      </c>
      <c r="B13" s="37">
        <v>24</v>
      </c>
      <c r="C13" s="37">
        <v>14926</v>
      </c>
      <c r="D13" s="37">
        <v>402260.69631282002</v>
      </c>
      <c r="E13" s="37">
        <v>358509.90320854698</v>
      </c>
      <c r="F13" s="37">
        <v>43750.7931042735</v>
      </c>
      <c r="G13" s="37">
        <v>358509.90320854698</v>
      </c>
      <c r="H13" s="37">
        <v>0.108762286510463</v>
      </c>
    </row>
    <row r="14" spans="1:8">
      <c r="A14" s="37">
        <v>13</v>
      </c>
      <c r="B14" s="37">
        <v>25</v>
      </c>
      <c r="C14" s="37">
        <v>74524</v>
      </c>
      <c r="D14" s="37">
        <v>947463.96219999995</v>
      </c>
      <c r="E14" s="37">
        <v>876349.88029999996</v>
      </c>
      <c r="F14" s="37">
        <v>71114.081900000005</v>
      </c>
      <c r="G14" s="37">
        <v>876349.88029999996</v>
      </c>
      <c r="H14" s="37">
        <v>7.5057294775490904E-2</v>
      </c>
    </row>
    <row r="15" spans="1:8">
      <c r="A15" s="37">
        <v>14</v>
      </c>
      <c r="B15" s="37">
        <v>26</v>
      </c>
      <c r="C15" s="37">
        <v>46748</v>
      </c>
      <c r="D15" s="37">
        <v>263985.33799999999</v>
      </c>
      <c r="E15" s="37">
        <v>230384.42720000001</v>
      </c>
      <c r="F15" s="37">
        <v>33600.910799999998</v>
      </c>
      <c r="G15" s="37">
        <v>230384.42720000001</v>
      </c>
      <c r="H15" s="37">
        <v>0.12728324631423299</v>
      </c>
    </row>
    <row r="16" spans="1:8">
      <c r="A16" s="37">
        <v>15</v>
      </c>
      <c r="B16" s="37">
        <v>27</v>
      </c>
      <c r="C16" s="37">
        <v>133203.375</v>
      </c>
      <c r="D16" s="37">
        <v>967481.22673333297</v>
      </c>
      <c r="E16" s="37">
        <v>864603.63379999995</v>
      </c>
      <c r="F16" s="37">
        <v>102877.592933333</v>
      </c>
      <c r="G16" s="37">
        <v>864603.63379999995</v>
      </c>
      <c r="H16" s="37">
        <v>0.106335492711002</v>
      </c>
    </row>
    <row r="17" spans="1:8">
      <c r="A17" s="37">
        <v>16</v>
      </c>
      <c r="B17" s="37">
        <v>29</v>
      </c>
      <c r="C17" s="37">
        <v>158204</v>
      </c>
      <c r="D17" s="37">
        <v>2144200.0953051299</v>
      </c>
      <c r="E17" s="37">
        <v>1879393.66919829</v>
      </c>
      <c r="F17" s="37">
        <v>264806.42610683799</v>
      </c>
      <c r="G17" s="37">
        <v>1879393.66919829</v>
      </c>
      <c r="H17" s="37">
        <v>0.123498934025164</v>
      </c>
    </row>
    <row r="18" spans="1:8">
      <c r="A18" s="37">
        <v>17</v>
      </c>
      <c r="B18" s="37">
        <v>31</v>
      </c>
      <c r="C18" s="37">
        <v>23136.940999999999</v>
      </c>
      <c r="D18" s="37">
        <v>221581.55589973499</v>
      </c>
      <c r="E18" s="37">
        <v>188243.824176728</v>
      </c>
      <c r="F18" s="37">
        <v>33337.731723006902</v>
      </c>
      <c r="G18" s="37">
        <v>188243.824176728</v>
      </c>
      <c r="H18" s="37">
        <v>0.15045355010546099</v>
      </c>
    </row>
    <row r="19" spans="1:8">
      <c r="A19" s="37">
        <v>18</v>
      </c>
      <c r="B19" s="37">
        <v>32</v>
      </c>
      <c r="C19" s="37">
        <v>17406.365000000002</v>
      </c>
      <c r="D19" s="37">
        <v>256138.38497094801</v>
      </c>
      <c r="E19" s="37">
        <v>239917.57138646999</v>
      </c>
      <c r="F19" s="37">
        <v>16220.813584477701</v>
      </c>
      <c r="G19" s="37">
        <v>239917.57138646999</v>
      </c>
      <c r="H19" s="37">
        <v>6.3328319909245798E-2</v>
      </c>
    </row>
    <row r="20" spans="1:8">
      <c r="A20" s="37">
        <v>19</v>
      </c>
      <c r="B20" s="37">
        <v>33</v>
      </c>
      <c r="C20" s="37">
        <v>33733.400999999998</v>
      </c>
      <c r="D20" s="37">
        <v>476884.12769369897</v>
      </c>
      <c r="E20" s="37">
        <v>381981.62343617599</v>
      </c>
      <c r="F20" s="37">
        <v>94902.5042575236</v>
      </c>
      <c r="G20" s="37">
        <v>381981.62343617599</v>
      </c>
      <c r="H20" s="37">
        <v>0.19900537414925101</v>
      </c>
    </row>
    <row r="21" spans="1:8">
      <c r="A21" s="37">
        <v>20</v>
      </c>
      <c r="B21" s="37">
        <v>34</v>
      </c>
      <c r="C21" s="37">
        <v>34305.572999999997</v>
      </c>
      <c r="D21" s="37">
        <v>170024.208499667</v>
      </c>
      <c r="E21" s="37">
        <v>123595.78217203</v>
      </c>
      <c r="F21" s="37">
        <v>46428.4263276372</v>
      </c>
      <c r="G21" s="37">
        <v>123595.78217203</v>
      </c>
      <c r="H21" s="37">
        <v>0.273069504262554</v>
      </c>
    </row>
    <row r="22" spans="1:8">
      <c r="A22" s="37">
        <v>21</v>
      </c>
      <c r="B22" s="37">
        <v>35</v>
      </c>
      <c r="C22" s="37">
        <v>33777.934000000001</v>
      </c>
      <c r="D22" s="37">
        <v>931598.69758672605</v>
      </c>
      <c r="E22" s="37">
        <v>898923.19754601805</v>
      </c>
      <c r="F22" s="37">
        <v>32675.500040708001</v>
      </c>
      <c r="G22" s="37">
        <v>898923.19754601805</v>
      </c>
      <c r="H22" s="37">
        <v>3.5074651913267703E-2</v>
      </c>
    </row>
    <row r="23" spans="1:8">
      <c r="A23" s="37">
        <v>22</v>
      </c>
      <c r="B23" s="37">
        <v>36</v>
      </c>
      <c r="C23" s="37">
        <v>162460.50399999999</v>
      </c>
      <c r="D23" s="37">
        <v>726327.75740442495</v>
      </c>
      <c r="E23" s="37">
        <v>653376.51837931701</v>
      </c>
      <c r="F23" s="37">
        <v>72951.239025108094</v>
      </c>
      <c r="G23" s="37">
        <v>653376.51837931701</v>
      </c>
      <c r="H23" s="37">
        <v>0.100438456717947</v>
      </c>
    </row>
    <row r="24" spans="1:8">
      <c r="A24" s="37">
        <v>23</v>
      </c>
      <c r="B24" s="37">
        <v>37</v>
      </c>
      <c r="C24" s="37">
        <v>129237.14599999999</v>
      </c>
      <c r="D24" s="37">
        <v>874832.43356991198</v>
      </c>
      <c r="E24" s="37">
        <v>777732.83599162404</v>
      </c>
      <c r="F24" s="37">
        <v>97099.597578287096</v>
      </c>
      <c r="G24" s="37">
        <v>777732.83599162404</v>
      </c>
      <c r="H24" s="37">
        <v>0.110992224170353</v>
      </c>
    </row>
    <row r="25" spans="1:8">
      <c r="A25" s="37">
        <v>24</v>
      </c>
      <c r="B25" s="37">
        <v>38</v>
      </c>
      <c r="C25" s="37">
        <v>125846.88</v>
      </c>
      <c r="D25" s="37">
        <v>649387.53783008805</v>
      </c>
      <c r="E25" s="37">
        <v>614681.28350000002</v>
      </c>
      <c r="F25" s="37">
        <v>34706.254330088501</v>
      </c>
      <c r="G25" s="37">
        <v>614681.28350000002</v>
      </c>
      <c r="H25" s="37">
        <v>5.3444595573944202E-2</v>
      </c>
    </row>
    <row r="26" spans="1:8">
      <c r="A26" s="37">
        <v>25</v>
      </c>
      <c r="B26" s="37">
        <v>39</v>
      </c>
      <c r="C26" s="37">
        <v>68478.528000000006</v>
      </c>
      <c r="D26" s="37">
        <v>84468.861049633197</v>
      </c>
      <c r="E26" s="37">
        <v>63147.5782462645</v>
      </c>
      <c r="F26" s="37">
        <v>21321.282803368598</v>
      </c>
      <c r="G26" s="37">
        <v>63147.5782462645</v>
      </c>
      <c r="H26" s="37">
        <v>0.25241589076050702</v>
      </c>
    </row>
    <row r="27" spans="1:8">
      <c r="A27" s="37">
        <v>26</v>
      </c>
      <c r="B27" s="37">
        <v>42</v>
      </c>
      <c r="C27" s="37">
        <v>7570.6559999999999</v>
      </c>
      <c r="D27" s="37">
        <v>149014.28169999999</v>
      </c>
      <c r="E27" s="37">
        <v>135647.13769999999</v>
      </c>
      <c r="F27" s="37">
        <v>13367.144</v>
      </c>
      <c r="G27" s="37">
        <v>135647.13769999999</v>
      </c>
      <c r="H27" s="37">
        <v>8.9703777701731505E-2</v>
      </c>
    </row>
    <row r="28" spans="1:8">
      <c r="A28" s="37">
        <v>27</v>
      </c>
      <c r="B28" s="37">
        <v>75</v>
      </c>
      <c r="C28" s="37">
        <v>532</v>
      </c>
      <c r="D28" s="37">
        <v>102444.444444444</v>
      </c>
      <c r="E28" s="37">
        <v>95669.743589743593</v>
      </c>
      <c r="F28" s="37">
        <v>6774.70085470085</v>
      </c>
      <c r="G28" s="37">
        <v>95669.743589743593</v>
      </c>
      <c r="H28" s="37">
        <v>6.6130485566494202E-2</v>
      </c>
    </row>
    <row r="29" spans="1:8">
      <c r="A29" s="37">
        <v>28</v>
      </c>
      <c r="B29" s="37">
        <v>76</v>
      </c>
      <c r="C29" s="37">
        <v>1359</v>
      </c>
      <c r="D29" s="37">
        <v>251861.38005384599</v>
      </c>
      <c r="E29" s="37">
        <v>237377.07485555601</v>
      </c>
      <c r="F29" s="37">
        <v>14484.3051982906</v>
      </c>
      <c r="G29" s="37">
        <v>237377.07485555601</v>
      </c>
      <c r="H29" s="37">
        <v>5.7509036102295498E-2</v>
      </c>
    </row>
    <row r="30" spans="1:8">
      <c r="A30" s="37">
        <v>29</v>
      </c>
      <c r="B30" s="37">
        <v>99</v>
      </c>
      <c r="C30" s="37">
        <v>21</v>
      </c>
      <c r="D30" s="37">
        <v>9267.4139626352007</v>
      </c>
      <c r="E30" s="37">
        <v>8405.7785946600106</v>
      </c>
      <c r="F30" s="37">
        <v>861.635367975191</v>
      </c>
      <c r="G30" s="37">
        <v>8405.7785946600106</v>
      </c>
      <c r="H30" s="37">
        <v>9.2974736150685994E-2</v>
      </c>
    </row>
    <row r="31" spans="1:8" ht="14.25">
      <c r="A31" s="30">
        <v>30</v>
      </c>
      <c r="B31" s="31">
        <v>40</v>
      </c>
      <c r="C31" s="30">
        <v>0</v>
      </c>
      <c r="D31" s="30">
        <v>0</v>
      </c>
      <c r="E31" s="30">
        <v>0</v>
      </c>
      <c r="F31" s="30">
        <v>0</v>
      </c>
      <c r="G31" s="30">
        <v>0</v>
      </c>
      <c r="H31" s="30">
        <v>0</v>
      </c>
    </row>
    <row r="32" spans="1:8" ht="14.25">
      <c r="A32" s="30"/>
      <c r="B32" s="33">
        <v>70</v>
      </c>
      <c r="C32" s="34">
        <v>58</v>
      </c>
      <c r="D32" s="34">
        <v>63427.39</v>
      </c>
      <c r="E32" s="34">
        <v>62487.199999999997</v>
      </c>
      <c r="F32" s="30"/>
      <c r="G32" s="30"/>
      <c r="H32" s="30"/>
    </row>
    <row r="33" spans="1:8" ht="14.25">
      <c r="A33" s="30"/>
      <c r="B33" s="33">
        <v>71</v>
      </c>
      <c r="C33" s="34">
        <v>52</v>
      </c>
      <c r="D33" s="34">
        <v>130885.51</v>
      </c>
      <c r="E33" s="34">
        <v>146252.26</v>
      </c>
      <c r="F33" s="30"/>
      <c r="G33" s="30"/>
      <c r="H33" s="30"/>
    </row>
    <row r="34" spans="1:8" ht="14.25">
      <c r="A34" s="30"/>
      <c r="B34" s="33">
        <v>72</v>
      </c>
      <c r="C34" s="34">
        <v>8</v>
      </c>
      <c r="D34" s="34">
        <v>21892.3</v>
      </c>
      <c r="E34" s="34">
        <v>21082</v>
      </c>
      <c r="F34" s="30"/>
      <c r="G34" s="30"/>
      <c r="H34" s="30"/>
    </row>
    <row r="35" spans="1:8" ht="14.25">
      <c r="A35" s="30"/>
      <c r="B35" s="33">
        <v>73</v>
      </c>
      <c r="C35" s="34">
        <v>45</v>
      </c>
      <c r="D35" s="34">
        <v>76212.039999999994</v>
      </c>
      <c r="E35" s="34">
        <v>83815.55</v>
      </c>
      <c r="F35" s="30"/>
      <c r="G35" s="30"/>
      <c r="H35" s="30"/>
    </row>
    <row r="36" spans="1:8" ht="14.25">
      <c r="A36" s="30"/>
      <c r="B36" s="33">
        <v>77</v>
      </c>
      <c r="C36" s="34">
        <v>58</v>
      </c>
      <c r="D36" s="34">
        <v>85318.81</v>
      </c>
      <c r="E36" s="34">
        <v>91792.31</v>
      </c>
      <c r="F36" s="30"/>
      <c r="G36" s="30"/>
      <c r="H36" s="30"/>
    </row>
    <row r="37" spans="1:8" ht="14.25">
      <c r="A37" s="30"/>
      <c r="B37" s="33">
        <v>78</v>
      </c>
      <c r="C37" s="34">
        <v>54</v>
      </c>
      <c r="D37" s="34">
        <v>59546.18</v>
      </c>
      <c r="E37" s="34">
        <v>51380.02</v>
      </c>
      <c r="F37" s="30"/>
      <c r="G37" s="30"/>
      <c r="H37" s="30"/>
    </row>
    <row r="38" spans="1:8" ht="14.25">
      <c r="A38" s="30"/>
      <c r="B38" s="33">
        <v>74</v>
      </c>
      <c r="C38" s="34">
        <v>0</v>
      </c>
      <c r="D38" s="34">
        <v>0</v>
      </c>
      <c r="E38" s="34">
        <v>0</v>
      </c>
      <c r="F38" s="30"/>
      <c r="G38" s="30"/>
      <c r="H38" s="30"/>
    </row>
    <row r="39" spans="1:8" ht="14.25">
      <c r="A39" s="30"/>
      <c r="B39" s="31"/>
      <c r="C39" s="30"/>
      <c r="D39" s="30"/>
      <c r="E39" s="30"/>
      <c r="F39" s="30"/>
      <c r="G39" s="30"/>
      <c r="H39" s="30"/>
    </row>
    <row r="40" spans="1:8" ht="14.25">
      <c r="A40" s="30"/>
      <c r="B40" s="31"/>
      <c r="C40" s="30"/>
      <c r="D40" s="30"/>
      <c r="E40" s="30"/>
      <c r="F40" s="30"/>
      <c r="G40" s="30"/>
      <c r="H40" s="30"/>
    </row>
    <row r="41" spans="1:8" ht="14.25">
      <c r="A41" s="30"/>
      <c r="B41" s="31"/>
      <c r="C41" s="30"/>
      <c r="D41" s="30"/>
      <c r="E41" s="30"/>
      <c r="F41" s="30"/>
      <c r="G41" s="30"/>
      <c r="H41" s="30"/>
    </row>
    <row r="42" spans="1:8" ht="14.25">
      <c r="A42" s="30"/>
      <c r="B42" s="31"/>
      <c r="C42" s="31"/>
      <c r="D42" s="31"/>
      <c r="E42" s="31"/>
      <c r="F42" s="31"/>
      <c r="G42" s="31"/>
      <c r="H42" s="31"/>
    </row>
    <row r="43" spans="1:8" ht="14.25">
      <c r="A43" s="30"/>
      <c r="B43" s="31"/>
      <c r="C43" s="31"/>
      <c r="D43" s="31"/>
      <c r="E43" s="31"/>
      <c r="F43" s="31"/>
      <c r="G43" s="31"/>
      <c r="H43" s="31"/>
    </row>
    <row r="44" spans="1:8" ht="14.25">
      <c r="A44" s="30"/>
      <c r="B44" s="31"/>
      <c r="C44" s="30"/>
      <c r="D44" s="30"/>
      <c r="E44" s="30"/>
      <c r="F44" s="30"/>
      <c r="G44" s="30"/>
      <c r="H44" s="30"/>
    </row>
    <row r="45" spans="1:8" ht="14.25">
      <c r="A45" s="30"/>
      <c r="B45" s="31"/>
      <c r="C45" s="30"/>
      <c r="D45" s="30"/>
      <c r="E45" s="30"/>
      <c r="F45" s="30"/>
      <c r="G45" s="30"/>
      <c r="H45" s="30"/>
    </row>
    <row r="46" spans="1:8" ht="14.25">
      <c r="A46" s="30"/>
      <c r="B46" s="31"/>
      <c r="C46" s="30"/>
      <c r="D46" s="30"/>
      <c r="E46" s="30"/>
      <c r="F46" s="30"/>
      <c r="G46" s="30"/>
      <c r="H46" s="30"/>
    </row>
    <row r="47" spans="1:8" ht="14.25">
      <c r="A47" s="30"/>
      <c r="B47" s="31"/>
      <c r="C47" s="30"/>
      <c r="D47" s="30"/>
      <c r="E47" s="30"/>
      <c r="F47" s="30"/>
      <c r="G47" s="30"/>
      <c r="H47" s="30"/>
    </row>
    <row r="48" spans="1:8" ht="14.25">
      <c r="A48" s="30"/>
      <c r="B48" s="31"/>
      <c r="C48" s="30"/>
      <c r="D48" s="30"/>
      <c r="E48" s="30"/>
      <c r="F48" s="30"/>
      <c r="G48" s="30"/>
      <c r="H48" s="30"/>
    </row>
    <row r="49" spans="1:8" ht="14.25">
      <c r="A49" s="30"/>
      <c r="B49" s="31"/>
      <c r="C49" s="30"/>
      <c r="D49" s="30"/>
      <c r="E49" s="30"/>
      <c r="F49" s="30"/>
      <c r="G49" s="30"/>
      <c r="H49" s="30"/>
    </row>
    <row r="50" spans="1:8" ht="14.25">
      <c r="A50" s="30"/>
      <c r="B50" s="31"/>
      <c r="C50" s="30"/>
      <c r="D50" s="30"/>
      <c r="E50" s="30"/>
      <c r="F50" s="30"/>
      <c r="G50" s="30"/>
      <c r="H50" s="30"/>
    </row>
    <row r="51" spans="1:8" ht="14.25">
      <c r="A51" s="30"/>
      <c r="B51" s="31"/>
      <c r="C51" s="30"/>
      <c r="D51" s="30"/>
      <c r="E51" s="30"/>
      <c r="F51" s="30"/>
      <c r="G51" s="30"/>
      <c r="H51" s="30"/>
    </row>
    <row r="52" spans="1:8" ht="14.25">
      <c r="A52" s="30"/>
      <c r="B52" s="31"/>
      <c r="C52" s="30"/>
      <c r="D52" s="30"/>
      <c r="E52" s="30"/>
      <c r="F52" s="30"/>
      <c r="G52" s="30"/>
      <c r="H52" s="30"/>
    </row>
    <row r="53" spans="1:8" ht="14.25">
      <c r="A53" s="30"/>
      <c r="B53" s="31"/>
      <c r="C53" s="30"/>
      <c r="D53" s="30"/>
      <c r="E53" s="30"/>
      <c r="F53" s="30"/>
      <c r="G53" s="30"/>
      <c r="H53" s="30"/>
    </row>
    <row r="54" spans="1:8" ht="14.25">
      <c r="A54" s="30"/>
      <c r="B54" s="31"/>
      <c r="C54" s="30"/>
      <c r="D54" s="30"/>
      <c r="E54" s="30"/>
      <c r="F54" s="30"/>
      <c r="G54" s="30"/>
      <c r="H54" s="30"/>
    </row>
    <row r="55" spans="1:8" ht="14.25">
      <c r="A55" s="30"/>
      <c r="B55" s="31"/>
      <c r="C55" s="30"/>
      <c r="D55" s="30"/>
      <c r="E55" s="30"/>
      <c r="F55" s="30"/>
      <c r="G55" s="30"/>
      <c r="H55" s="30"/>
    </row>
    <row r="56" spans="1:8" ht="14.25">
      <c r="A56" s="30"/>
      <c r="B56" s="31"/>
      <c r="C56" s="30"/>
      <c r="D56" s="30"/>
      <c r="E56" s="30"/>
      <c r="F56" s="30"/>
      <c r="G56" s="30"/>
      <c r="H56" s="30"/>
    </row>
    <row r="57" spans="1:8" ht="14.25">
      <c r="A57" s="30"/>
      <c r="B57" s="31"/>
      <c r="C57" s="30"/>
      <c r="D57" s="30"/>
      <c r="E57" s="30"/>
      <c r="F57" s="30"/>
      <c r="G57" s="30"/>
      <c r="H57" s="30"/>
    </row>
    <row r="58" spans="1:8" ht="14.25">
      <c r="A58" s="30"/>
      <c r="B58" s="31"/>
      <c r="C58" s="30"/>
      <c r="D58" s="30"/>
      <c r="E58" s="30"/>
      <c r="F58" s="30"/>
      <c r="G58" s="30"/>
      <c r="H58" s="30"/>
    </row>
    <row r="59" spans="1:8" ht="14.25">
      <c r="A59" s="30"/>
      <c r="B59" s="31"/>
      <c r="C59" s="30"/>
      <c r="D59" s="30"/>
      <c r="E59" s="30"/>
      <c r="F59" s="30"/>
      <c r="G59" s="30"/>
      <c r="H59" s="30"/>
    </row>
    <row r="60" spans="1:8" ht="14.25">
      <c r="A60" s="30"/>
      <c r="B60" s="31"/>
      <c r="C60" s="30"/>
      <c r="D60" s="30"/>
      <c r="E60" s="30"/>
      <c r="F60" s="30"/>
      <c r="G60" s="30"/>
      <c r="H60" s="30"/>
    </row>
    <row r="61" spans="1:8" ht="14.25">
      <c r="A61" s="30"/>
      <c r="B61" s="31"/>
      <c r="C61" s="30"/>
      <c r="D61" s="30"/>
      <c r="E61" s="30"/>
      <c r="F61" s="30"/>
      <c r="G61" s="30"/>
      <c r="H61" s="30"/>
    </row>
    <row r="62" spans="1:8" ht="14.25">
      <c r="A62" s="30"/>
      <c r="B62" s="31"/>
      <c r="C62" s="30"/>
      <c r="D62" s="30"/>
      <c r="E62" s="30"/>
      <c r="F62" s="30"/>
      <c r="G62" s="30"/>
      <c r="H62" s="30"/>
    </row>
  </sheetData>
  <phoneticPr fontId="2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yangjin</cp:lastModifiedBy>
  <dcterms:created xsi:type="dcterms:W3CDTF">2013-06-21T00:28:37Z</dcterms:created>
  <dcterms:modified xsi:type="dcterms:W3CDTF">2015-10-23T00:52:14Z</dcterms:modified>
</cp:coreProperties>
</file>