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<sst xmlns="http://schemas.openxmlformats.org/spreadsheetml/2006/main" count="117" uniqueCount="75">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</sst>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2" sqref="F3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28164010.831200004</v>
      </c>
      <c r="F3" s="25">
        <f>RA!I7</f>
        <v>5064960.4040999999</v>
      </c>
      <c r="G3" s="16">
        <f>SUM(G4:G40)</f>
        <v>23099050.427099988</v>
      </c>
      <c r="H3" s="27">
        <f>RA!J7</f>
        <v>17.983803636693199</v>
      </c>
      <c r="I3" s="20">
        <f>SUM(I4:I40)</f>
        <v>28164017.183480937</v>
      </c>
      <c r="J3" s="21">
        <f>SUM(J4:J40)</f>
        <v>23099050.484298293</v>
      </c>
      <c r="K3" s="22">
        <f>E3-I3</f>
        <v>-6.3522809334099293</v>
      </c>
      <c r="L3" s="22">
        <f>G3-J3</f>
        <v>-5.7198304682970047E-2</v>
      </c>
    </row>
    <row r="4" spans="1:13" x14ac:dyDescent="0.15">
      <c r="A4" s="42">
        <f>RA!A8</f>
        <v>42322</v>
      </c>
      <c r="B4" s="12">
        <v>12</v>
      </c>
      <c r="C4" s="40" t="s">
        <v>6</v>
      </c>
      <c r="D4" s="40"/>
      <c r="E4" s="15">
        <f>VLOOKUP(C4,RA!B8:D36,3,0)</f>
        <v>1125187.2947</v>
      </c>
      <c r="F4" s="25">
        <f>VLOOKUP(C4,RA!B8:I39,8,0)</f>
        <v>356004.04190000001</v>
      </c>
      <c r="G4" s="16">
        <f t="shared" ref="G4:G40" si="0">E4-F4</f>
        <v>769183.2527999999</v>
      </c>
      <c r="H4" s="27">
        <f>RA!J8</f>
        <v>31.639536242267901</v>
      </c>
      <c r="I4" s="20">
        <f>VLOOKUP(B4,RMS!B:D,3,FALSE)</f>
        <v>1125188.17405556</v>
      </c>
      <c r="J4" s="21">
        <f>VLOOKUP(B4,RMS!B:E,4,FALSE)</f>
        <v>769183.26814017096</v>
      </c>
      <c r="K4" s="22">
        <f t="shared" ref="K4:K40" si="1">E4-I4</f>
        <v>-0.87935556005686522</v>
      </c>
      <c r="L4" s="22">
        <f t="shared" ref="L4:L40" si="2">G4-J4</f>
        <v>-1.5340171055868268E-2</v>
      </c>
    </row>
    <row r="5" spans="1:13" x14ac:dyDescent="0.15">
      <c r="A5" s="42"/>
      <c r="B5" s="12">
        <v>13</v>
      </c>
      <c r="C5" s="40" t="s">
        <v>7</v>
      </c>
      <c r="D5" s="40"/>
      <c r="E5" s="15">
        <f>VLOOKUP(C5,RA!B8:D37,3,0)</f>
        <v>147369.8174</v>
      </c>
      <c r="F5" s="25">
        <f>VLOOKUP(C5,RA!B9:I40,8,0)</f>
        <v>33686.872600000002</v>
      </c>
      <c r="G5" s="16">
        <f t="shared" si="0"/>
        <v>113682.9448</v>
      </c>
      <c r="H5" s="27">
        <f>RA!J9</f>
        <v>22.8587326728953</v>
      </c>
      <c r="I5" s="20">
        <f>VLOOKUP(B5,RMS!B:D,3,FALSE)</f>
        <v>147369.890281764</v>
      </c>
      <c r="J5" s="21">
        <f>VLOOKUP(B5,RMS!B:E,4,FALSE)</f>
        <v>113682.92454078401</v>
      </c>
      <c r="K5" s="22">
        <f t="shared" si="1"/>
        <v>-7.2881764004705474E-2</v>
      </c>
      <c r="L5" s="22">
        <f t="shared" si="2"/>
        <v>2.0259215991245583E-2</v>
      </c>
      <c r="M5" s="32"/>
    </row>
    <row r="6" spans="1:13" x14ac:dyDescent="0.15">
      <c r="A6" s="42"/>
      <c r="B6" s="12">
        <v>14</v>
      </c>
      <c r="C6" s="40" t="s">
        <v>8</v>
      </c>
      <c r="D6" s="40"/>
      <c r="E6" s="15">
        <f>VLOOKUP(C6,RA!B10:D38,3,0)</f>
        <v>209997.20170000001</v>
      </c>
      <c r="F6" s="25">
        <f>VLOOKUP(C6,RA!B10:I41,8,0)</f>
        <v>59988.656799999997</v>
      </c>
      <c r="G6" s="16">
        <f t="shared" si="0"/>
        <v>150008.54490000001</v>
      </c>
      <c r="H6" s="27">
        <f>RA!J10</f>
        <v>28.5664077018032</v>
      </c>
      <c r="I6" s="20">
        <f>VLOOKUP(B6,RMS!B:D,3,FALSE)</f>
        <v>209999.78990604301</v>
      </c>
      <c r="J6" s="21">
        <f>VLOOKUP(B6,RMS!B:E,4,FALSE)</f>
        <v>150008.54606161601</v>
      </c>
      <c r="K6" s="22">
        <f>E6-I6</f>
        <v>-2.5882060430012643</v>
      </c>
      <c r="L6" s="22">
        <f t="shared" si="2"/>
        <v>-1.161616004537791E-3</v>
      </c>
      <c r="M6" s="32"/>
    </row>
    <row r="7" spans="1:13" x14ac:dyDescent="0.15">
      <c r="A7" s="42"/>
      <c r="B7" s="12">
        <v>15</v>
      </c>
      <c r="C7" s="40" t="s">
        <v>9</v>
      </c>
      <c r="D7" s="40"/>
      <c r="E7" s="15">
        <f>VLOOKUP(C7,RA!B10:D39,3,0)</f>
        <v>122638.56299999999</v>
      </c>
      <c r="F7" s="25">
        <f>VLOOKUP(C7,RA!B11:I42,8,0)</f>
        <v>31182.023399999998</v>
      </c>
      <c r="G7" s="16">
        <f t="shared" si="0"/>
        <v>91456.539599999989</v>
      </c>
      <c r="H7" s="27">
        <f>RA!J11</f>
        <v>25.425953009576599</v>
      </c>
      <c r="I7" s="20">
        <f>VLOOKUP(B7,RMS!B:D,3,FALSE)</f>
        <v>122638.567616239</v>
      </c>
      <c r="J7" s="21">
        <f>VLOOKUP(B7,RMS!B:E,4,FALSE)</f>
        <v>91456.540284615403</v>
      </c>
      <c r="K7" s="22">
        <f t="shared" si="1"/>
        <v>-4.6162390062818304E-3</v>
      </c>
      <c r="L7" s="22">
        <f t="shared" si="2"/>
        <v>-6.8461541377473623E-4</v>
      </c>
      <c r="M7" s="32"/>
    </row>
    <row r="8" spans="1:13" x14ac:dyDescent="0.15">
      <c r="A8" s="42"/>
      <c r="B8" s="12">
        <v>16</v>
      </c>
      <c r="C8" s="40" t="s">
        <v>10</v>
      </c>
      <c r="D8" s="40"/>
      <c r="E8" s="15">
        <f>VLOOKUP(C8,RA!B12:D39,3,0)</f>
        <v>1212531.5163</v>
      </c>
      <c r="F8" s="25">
        <f>VLOOKUP(C8,RA!B12:I43,8,0)</f>
        <v>469657.18</v>
      </c>
      <c r="G8" s="16">
        <f t="shared" si="0"/>
        <v>742874.33630000008</v>
      </c>
      <c r="H8" s="27">
        <f>RA!J12</f>
        <v>38.733605987673101</v>
      </c>
      <c r="I8" s="20">
        <f>VLOOKUP(B8,RMS!B:D,3,FALSE)</f>
        <v>1212531.5486376099</v>
      </c>
      <c r="J8" s="21">
        <f>VLOOKUP(B8,RMS!B:E,4,FALSE)</f>
        <v>742874.33724957297</v>
      </c>
      <c r="K8" s="22">
        <f t="shared" si="1"/>
        <v>-3.2337609911337495E-2</v>
      </c>
      <c r="L8" s="22">
        <f t="shared" si="2"/>
        <v>-9.4957288820296526E-4</v>
      </c>
      <c r="M8" s="32"/>
    </row>
    <row r="9" spans="1:13" x14ac:dyDescent="0.15">
      <c r="A9" s="42"/>
      <c r="B9" s="12">
        <v>17</v>
      </c>
      <c r="C9" s="40" t="s">
        <v>11</v>
      </c>
      <c r="D9" s="40"/>
      <c r="E9" s="15">
        <f>VLOOKUP(C9,RA!B12:D40,3,0)</f>
        <v>734381.98479999998</v>
      </c>
      <c r="F9" s="25">
        <f>VLOOKUP(C9,RA!B13:I44,8,0)</f>
        <v>264126.48009999999</v>
      </c>
      <c r="G9" s="16">
        <f t="shared" si="0"/>
        <v>470255.50469999999</v>
      </c>
      <c r="H9" s="27">
        <f>RA!J13</f>
        <v>35.9658169136504</v>
      </c>
      <c r="I9" s="20">
        <f>VLOOKUP(B9,RMS!B:D,3,FALSE)</f>
        <v>734382.286789743</v>
      </c>
      <c r="J9" s="21">
        <f>VLOOKUP(B9,RMS!B:E,4,FALSE)</f>
        <v>470255.50038034201</v>
      </c>
      <c r="K9" s="22">
        <f t="shared" si="1"/>
        <v>-0.3019897430203855</v>
      </c>
      <c r="L9" s="22">
        <f t="shared" si="2"/>
        <v>4.319657979067415E-3</v>
      </c>
      <c r="M9" s="32"/>
    </row>
    <row r="10" spans="1:13" x14ac:dyDescent="0.15">
      <c r="A10" s="42"/>
      <c r="B10" s="12">
        <v>18</v>
      </c>
      <c r="C10" s="40" t="s">
        <v>12</v>
      </c>
      <c r="D10" s="40"/>
      <c r="E10" s="15">
        <f>VLOOKUP(C10,RA!B14:D41,3,0)</f>
        <v>225424.74609999999</v>
      </c>
      <c r="F10" s="25">
        <f>VLOOKUP(C10,RA!B14:I44,8,0)</f>
        <v>48258.348700000002</v>
      </c>
      <c r="G10" s="16">
        <f t="shared" si="0"/>
        <v>177166.39739999999</v>
      </c>
      <c r="H10" s="27">
        <f>RA!J14</f>
        <v>21.407742288680399</v>
      </c>
      <c r="I10" s="20">
        <f>VLOOKUP(B10,RMS!B:D,3,FALSE)</f>
        <v>225424.77905042699</v>
      </c>
      <c r="J10" s="21">
        <f>VLOOKUP(B10,RMS!B:E,4,FALSE)</f>
        <v>177166.39535299101</v>
      </c>
      <c r="K10" s="22">
        <f t="shared" si="1"/>
        <v>-3.2950427004834637E-2</v>
      </c>
      <c r="L10" s="22">
        <f t="shared" si="2"/>
        <v>2.0470089802984148E-3</v>
      </c>
      <c r="M10" s="32"/>
    </row>
    <row r="11" spans="1:13" x14ac:dyDescent="0.15">
      <c r="A11" s="42"/>
      <c r="B11" s="12">
        <v>19</v>
      </c>
      <c r="C11" s="40" t="s">
        <v>13</v>
      </c>
      <c r="D11" s="40"/>
      <c r="E11" s="15">
        <f>VLOOKUP(C11,RA!B14:D42,3,0)</f>
        <v>475864.67109999998</v>
      </c>
      <c r="F11" s="25">
        <f>VLOOKUP(C11,RA!B15:I45,8,0)</f>
        <v>140553.19260000001</v>
      </c>
      <c r="G11" s="16">
        <f t="shared" si="0"/>
        <v>335311.47849999997</v>
      </c>
      <c r="H11" s="27">
        <f>RA!J15</f>
        <v>29.5363789615018</v>
      </c>
      <c r="I11" s="20">
        <f>VLOOKUP(B11,RMS!B:D,3,FALSE)</f>
        <v>475864.728476068</v>
      </c>
      <c r="J11" s="21">
        <f>VLOOKUP(B11,RMS!B:E,4,FALSE)</f>
        <v>335311.48038119602</v>
      </c>
      <c r="K11" s="22">
        <f t="shared" si="1"/>
        <v>-5.7376068027224392E-2</v>
      </c>
      <c r="L11" s="22">
        <f t="shared" si="2"/>
        <v>-1.8811960471794009E-3</v>
      </c>
      <c r="M11" s="32"/>
    </row>
    <row r="12" spans="1:13" x14ac:dyDescent="0.15">
      <c r="A12" s="42"/>
      <c r="B12" s="12">
        <v>21</v>
      </c>
      <c r="C12" s="40" t="s">
        <v>14</v>
      </c>
      <c r="D12" s="40"/>
      <c r="E12" s="15">
        <f>VLOOKUP(C12,RA!B16:D43,3,0)</f>
        <v>1634364.3836999999</v>
      </c>
      <c r="F12" s="25">
        <f>VLOOKUP(C12,RA!B16:I46,8,0)</f>
        <v>130590.4114</v>
      </c>
      <c r="G12" s="16">
        <f t="shared" si="0"/>
        <v>1503773.9722999998</v>
      </c>
      <c r="H12" s="27">
        <f>RA!J16</f>
        <v>7.9902873987231304</v>
      </c>
      <c r="I12" s="20">
        <f>VLOOKUP(B12,RMS!B:D,3,FALSE)</f>
        <v>1634364.3779906</v>
      </c>
      <c r="J12" s="21">
        <f>VLOOKUP(B12,RMS!B:E,4,FALSE)</f>
        <v>1503773.97284957</v>
      </c>
      <c r="K12" s="22">
        <f t="shared" si="1"/>
        <v>5.7093999348580837E-3</v>
      </c>
      <c r="L12" s="22">
        <f t="shared" si="2"/>
        <v>-5.4957019165158272E-4</v>
      </c>
      <c r="M12" s="32"/>
    </row>
    <row r="13" spans="1:13" x14ac:dyDescent="0.15">
      <c r="A13" s="42"/>
      <c r="B13" s="12">
        <v>22</v>
      </c>
      <c r="C13" s="40" t="s">
        <v>15</v>
      </c>
      <c r="D13" s="40"/>
      <c r="E13" s="15">
        <f>VLOOKUP(C13,RA!B16:D44,3,0)</f>
        <v>475342.74609999999</v>
      </c>
      <c r="F13" s="25">
        <f>VLOOKUP(C13,RA!B17:I47,8,0)</f>
        <v>64969.941099999996</v>
      </c>
      <c r="G13" s="16">
        <f t="shared" si="0"/>
        <v>410372.80499999999</v>
      </c>
      <c r="H13" s="27">
        <f>RA!J17</f>
        <v>13.6680198936563</v>
      </c>
      <c r="I13" s="20">
        <f>VLOOKUP(B13,RMS!B:D,3,FALSE)</f>
        <v>475342.666165812</v>
      </c>
      <c r="J13" s="21">
        <f>VLOOKUP(B13,RMS!B:E,4,FALSE)</f>
        <v>410372.803115385</v>
      </c>
      <c r="K13" s="22">
        <f t="shared" si="1"/>
        <v>7.993418799014762E-2</v>
      </c>
      <c r="L13" s="22">
        <f t="shared" si="2"/>
        <v>1.8846149905584753E-3</v>
      </c>
      <c r="M13" s="32"/>
    </row>
    <row r="14" spans="1:13" x14ac:dyDescent="0.15">
      <c r="A14" s="42"/>
      <c r="B14" s="12">
        <v>23</v>
      </c>
      <c r="C14" s="40" t="s">
        <v>16</v>
      </c>
      <c r="D14" s="40"/>
      <c r="E14" s="15">
        <f>VLOOKUP(C14,RA!B18:D44,3,0)</f>
        <v>2706540.0861999998</v>
      </c>
      <c r="F14" s="25">
        <f>VLOOKUP(C14,RA!B18:I48,8,0)</f>
        <v>453482.9302</v>
      </c>
      <c r="G14" s="16">
        <f t="shared" si="0"/>
        <v>2253057.156</v>
      </c>
      <c r="H14" s="27">
        <f>RA!J18</f>
        <v>16.7550790218183</v>
      </c>
      <c r="I14" s="20">
        <f>VLOOKUP(B14,RMS!B:D,3,FALSE)</f>
        <v>2706539.8645042698</v>
      </c>
      <c r="J14" s="21">
        <f>VLOOKUP(B14,RMS!B:E,4,FALSE)</f>
        <v>2253057.1729162401</v>
      </c>
      <c r="K14" s="22">
        <f t="shared" si="1"/>
        <v>0.22169572999700904</v>
      </c>
      <c r="L14" s="22">
        <f t="shared" si="2"/>
        <v>-1.6916240099817514E-2</v>
      </c>
      <c r="M14" s="32"/>
    </row>
    <row r="15" spans="1:13" x14ac:dyDescent="0.15">
      <c r="A15" s="42"/>
      <c r="B15" s="12">
        <v>24</v>
      </c>
      <c r="C15" s="40" t="s">
        <v>17</v>
      </c>
      <c r="D15" s="40"/>
      <c r="E15" s="15">
        <f>VLOOKUP(C15,RA!B18:D45,3,0)</f>
        <v>872071.69290000002</v>
      </c>
      <c r="F15" s="25">
        <f>VLOOKUP(C15,RA!B19:I49,8,0)</f>
        <v>123658.1069</v>
      </c>
      <c r="G15" s="16">
        <f t="shared" si="0"/>
        <v>748413.58600000001</v>
      </c>
      <c r="H15" s="27">
        <f>RA!J19</f>
        <v>14.179809745777399</v>
      </c>
      <c r="I15" s="20">
        <f>VLOOKUP(B15,RMS!B:D,3,FALSE)</f>
        <v>872071.69199230801</v>
      </c>
      <c r="J15" s="21">
        <f>VLOOKUP(B15,RMS!B:E,4,FALSE)</f>
        <v>748413.58413760702</v>
      </c>
      <c r="K15" s="22">
        <f t="shared" si="1"/>
        <v>9.0769201051443815E-4</v>
      </c>
      <c r="L15" s="22">
        <f t="shared" si="2"/>
        <v>1.8623929936438799E-3</v>
      </c>
      <c r="M15" s="32"/>
    </row>
    <row r="16" spans="1:13" x14ac:dyDescent="0.15">
      <c r="A16" s="42"/>
      <c r="B16" s="12">
        <v>25</v>
      </c>
      <c r="C16" s="40" t="s">
        <v>18</v>
      </c>
      <c r="D16" s="40"/>
      <c r="E16" s="15">
        <f>VLOOKUP(C16,RA!B20:D46,3,0)</f>
        <v>2472152.9265000001</v>
      </c>
      <c r="F16" s="25">
        <f>VLOOKUP(C16,RA!B20:I50,8,0)</f>
        <v>678110.64540000004</v>
      </c>
      <c r="G16" s="16">
        <f t="shared" si="0"/>
        <v>1794042.2811</v>
      </c>
      <c r="H16" s="27">
        <f>RA!J20</f>
        <v>27.429963499873299</v>
      </c>
      <c r="I16" s="20">
        <f>VLOOKUP(B16,RMS!B:D,3,FALSE)</f>
        <v>2472152.9345</v>
      </c>
      <c r="J16" s="21">
        <f>VLOOKUP(B16,RMS!B:E,4,FALSE)</f>
        <v>1794042.2811</v>
      </c>
      <c r="K16" s="22">
        <f t="shared" si="1"/>
        <v>-7.9999999143183231E-3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40" t="s">
        <v>19</v>
      </c>
      <c r="D17" s="40"/>
      <c r="E17" s="15">
        <f>VLOOKUP(C17,RA!B20:D47,3,0)</f>
        <v>969578.0074</v>
      </c>
      <c r="F17" s="25">
        <f>VLOOKUP(C17,RA!B21:I51,8,0)</f>
        <v>313258.92050000001</v>
      </c>
      <c r="G17" s="16">
        <f t="shared" si="0"/>
        <v>656319.08689999999</v>
      </c>
      <c r="H17" s="27">
        <f>RA!J21</f>
        <v>32.3087898146564</v>
      </c>
      <c r="I17" s="20">
        <f>VLOOKUP(B17,RMS!B:D,3,FALSE)</f>
        <v>969576.71467561403</v>
      </c>
      <c r="J17" s="21">
        <f>VLOOKUP(B17,RMS!B:E,4,FALSE)</f>
        <v>656319.08678171097</v>
      </c>
      <c r="K17" s="22">
        <f t="shared" si="1"/>
        <v>1.2927243859739974</v>
      </c>
      <c r="L17" s="22">
        <f t="shared" si="2"/>
        <v>1.1828902643173933E-4</v>
      </c>
      <c r="M17" s="32"/>
    </row>
    <row r="18" spans="1:13" x14ac:dyDescent="0.15">
      <c r="A18" s="42"/>
      <c r="B18" s="12">
        <v>27</v>
      </c>
      <c r="C18" s="40" t="s">
        <v>20</v>
      </c>
      <c r="D18" s="40"/>
      <c r="E18" s="15">
        <f>VLOOKUP(C18,RA!B22:D48,3,0)</f>
        <v>1779874.4746999999</v>
      </c>
      <c r="F18" s="25">
        <f>VLOOKUP(C18,RA!B22:I52,8,0)</f>
        <v>290494.2463</v>
      </c>
      <c r="G18" s="16">
        <f t="shared" si="0"/>
        <v>1489380.2283999999</v>
      </c>
      <c r="H18" s="27">
        <f>RA!J22</f>
        <v>16.321052435395099</v>
      </c>
      <c r="I18" s="20">
        <f>VLOOKUP(B18,RMS!B:D,3,FALSE)</f>
        <v>1779876.2031</v>
      </c>
      <c r="J18" s="21">
        <f>VLOOKUP(B18,RMS!B:E,4,FALSE)</f>
        <v>1489380.2326</v>
      </c>
      <c r="K18" s="22">
        <f t="shared" si="1"/>
        <v>-1.7284000001382083</v>
      </c>
      <c r="L18" s="22">
        <f t="shared" si="2"/>
        <v>-4.2000000830739737E-3</v>
      </c>
      <c r="M18" s="32"/>
    </row>
    <row r="19" spans="1:13" x14ac:dyDescent="0.15">
      <c r="A19" s="42"/>
      <c r="B19" s="12">
        <v>29</v>
      </c>
      <c r="C19" s="40" t="s">
        <v>21</v>
      </c>
      <c r="D19" s="40"/>
      <c r="E19" s="15">
        <f>VLOOKUP(C19,RA!B22:D49,3,0)</f>
        <v>4661511.9164000005</v>
      </c>
      <c r="F19" s="25">
        <f>VLOOKUP(C19,RA!B23:I53,8,0)</f>
        <v>853382.12820000004</v>
      </c>
      <c r="G19" s="16">
        <f t="shared" si="0"/>
        <v>3808129.7882000003</v>
      </c>
      <c r="H19" s="27">
        <f>RA!J23</f>
        <v>18.3069815867606</v>
      </c>
      <c r="I19" s="20">
        <f>VLOOKUP(B19,RMS!B:D,3,FALSE)</f>
        <v>4661514.5360170901</v>
      </c>
      <c r="J19" s="21">
        <f>VLOOKUP(B19,RMS!B:E,4,FALSE)</f>
        <v>3808129.8250076901</v>
      </c>
      <c r="K19" s="22">
        <f t="shared" si="1"/>
        <v>-2.6196170896291733</v>
      </c>
      <c r="L19" s="22">
        <f t="shared" si="2"/>
        <v>-3.6807689815759659E-2</v>
      </c>
      <c r="M19" s="32"/>
    </row>
    <row r="20" spans="1:13" x14ac:dyDescent="0.15">
      <c r="A20" s="42"/>
      <c r="B20" s="12">
        <v>31</v>
      </c>
      <c r="C20" s="40" t="s">
        <v>22</v>
      </c>
      <c r="D20" s="40"/>
      <c r="E20" s="15">
        <f>VLOOKUP(C20,RA!B24:D50,3,0)</f>
        <v>324423.80109999998</v>
      </c>
      <c r="F20" s="25">
        <f>VLOOKUP(C20,RA!B24:I54,8,0)</f>
        <v>56943.419900000001</v>
      </c>
      <c r="G20" s="16">
        <f t="shared" si="0"/>
        <v>267480.3812</v>
      </c>
      <c r="H20" s="27">
        <f>RA!J24</f>
        <v>17.552170866294698</v>
      </c>
      <c r="I20" s="20">
        <f>VLOOKUP(B20,RMS!B:D,3,FALSE)</f>
        <v>324423.85573677497</v>
      </c>
      <c r="J20" s="21">
        <f>VLOOKUP(B20,RMS!B:E,4,FALSE)</f>
        <v>267480.38659953797</v>
      </c>
      <c r="K20" s="22">
        <f t="shared" si="1"/>
        <v>-5.463677499210462E-2</v>
      </c>
      <c r="L20" s="22">
        <f t="shared" si="2"/>
        <v>-5.3995379712432623E-3</v>
      </c>
      <c r="M20" s="32"/>
    </row>
    <row r="21" spans="1:13" x14ac:dyDescent="0.15">
      <c r="A21" s="42"/>
      <c r="B21" s="12">
        <v>32</v>
      </c>
      <c r="C21" s="40" t="s">
        <v>23</v>
      </c>
      <c r="D21" s="40"/>
      <c r="E21" s="15">
        <f>VLOOKUP(C21,RA!B24:D51,3,0)</f>
        <v>486054.43800000002</v>
      </c>
      <c r="F21" s="25">
        <f>VLOOKUP(C21,RA!B25:I55,8,0)</f>
        <v>18138.420900000001</v>
      </c>
      <c r="G21" s="16">
        <f t="shared" si="0"/>
        <v>467916.0171</v>
      </c>
      <c r="H21" s="27">
        <f>RA!J25</f>
        <v>3.73176736635414</v>
      </c>
      <c r="I21" s="20">
        <f>VLOOKUP(B21,RMS!B:D,3,FALSE)</f>
        <v>486054.43278182403</v>
      </c>
      <c r="J21" s="21">
        <f>VLOOKUP(B21,RMS!B:E,4,FALSE)</f>
        <v>467916.015811408</v>
      </c>
      <c r="K21" s="22">
        <f t="shared" si="1"/>
        <v>5.2181759965606034E-3</v>
      </c>
      <c r="L21" s="22">
        <f t="shared" si="2"/>
        <v>1.2885920004919171E-3</v>
      </c>
      <c r="M21" s="32"/>
    </row>
    <row r="22" spans="1:13" x14ac:dyDescent="0.15">
      <c r="A22" s="42"/>
      <c r="B22" s="12">
        <v>33</v>
      </c>
      <c r="C22" s="40" t="s">
        <v>24</v>
      </c>
      <c r="D22" s="40"/>
      <c r="E22" s="15">
        <f>VLOOKUP(C22,RA!B26:D52,3,0)</f>
        <v>741734.39289999998</v>
      </c>
      <c r="F22" s="25">
        <f>VLOOKUP(C22,RA!B26:I56,8,0)</f>
        <v>151263.25709999999</v>
      </c>
      <c r="G22" s="16">
        <f t="shared" si="0"/>
        <v>590471.13580000005</v>
      </c>
      <c r="H22" s="27">
        <f>RA!J26</f>
        <v>20.393183671664101</v>
      </c>
      <c r="I22" s="20">
        <f>VLOOKUP(B22,RMS!B:D,3,FALSE)</f>
        <v>741734.27916617505</v>
      </c>
      <c r="J22" s="21">
        <f>VLOOKUP(B22,RMS!B:E,4,FALSE)</f>
        <v>590471.11155122903</v>
      </c>
      <c r="K22" s="22">
        <f t="shared" si="1"/>
        <v>0.11373382492456585</v>
      </c>
      <c r="L22" s="22">
        <f t="shared" si="2"/>
        <v>2.4248771020211279E-2</v>
      </c>
      <c r="M22" s="32"/>
    </row>
    <row r="23" spans="1:13" x14ac:dyDescent="0.15">
      <c r="A23" s="42"/>
      <c r="B23" s="12">
        <v>34</v>
      </c>
      <c r="C23" s="40" t="s">
        <v>25</v>
      </c>
      <c r="D23" s="40"/>
      <c r="E23" s="15">
        <f>VLOOKUP(C23,RA!B26:D53,3,0)</f>
        <v>323531.68670000002</v>
      </c>
      <c r="F23" s="25">
        <f>VLOOKUP(C23,RA!B27:I57,8,0)</f>
        <v>87057.678</v>
      </c>
      <c r="G23" s="16">
        <f t="shared" si="0"/>
        <v>236474.00870000001</v>
      </c>
      <c r="H23" s="27">
        <f>RA!J27</f>
        <v>26.9085476257309</v>
      </c>
      <c r="I23" s="20">
        <f>VLOOKUP(B23,RMS!B:D,3,FALSE)</f>
        <v>323531.42140915198</v>
      </c>
      <c r="J23" s="21">
        <f>VLOOKUP(B23,RMS!B:E,4,FALSE)</f>
        <v>236474.03128525999</v>
      </c>
      <c r="K23" s="22">
        <f t="shared" si="1"/>
        <v>0.26529084803769365</v>
      </c>
      <c r="L23" s="22">
        <f t="shared" si="2"/>
        <v>-2.2585259983316064E-2</v>
      </c>
      <c r="M23" s="32"/>
    </row>
    <row r="24" spans="1:13" x14ac:dyDescent="0.15">
      <c r="A24" s="42"/>
      <c r="B24" s="12">
        <v>35</v>
      </c>
      <c r="C24" s="40" t="s">
        <v>26</v>
      </c>
      <c r="D24" s="40"/>
      <c r="E24" s="15">
        <f>VLOOKUP(C24,RA!B28:D54,3,0)</f>
        <v>1468622.0456999999</v>
      </c>
      <c r="F24" s="25">
        <f>VLOOKUP(C24,RA!B28:I58,8,0)</f>
        <v>50055.959199999998</v>
      </c>
      <c r="G24" s="16">
        <f t="shared" si="0"/>
        <v>1418566.0865</v>
      </c>
      <c r="H24" s="27">
        <f>RA!J28</f>
        <v>3.4083622363261901</v>
      </c>
      <c r="I24" s="20">
        <f>VLOOKUP(B24,RMS!B:D,3,FALSE)</f>
        <v>1468622.0455053099</v>
      </c>
      <c r="J24" s="21">
        <f>VLOOKUP(B24,RMS!B:E,4,FALSE)</f>
        <v>1418566.1127017699</v>
      </c>
      <c r="K24" s="22">
        <f t="shared" si="1"/>
        <v>1.9468995742499828E-4</v>
      </c>
      <c r="L24" s="22">
        <f t="shared" si="2"/>
        <v>-2.6201769942417741E-2</v>
      </c>
      <c r="M24" s="32"/>
    </row>
    <row r="25" spans="1:13" x14ac:dyDescent="0.15">
      <c r="A25" s="42"/>
      <c r="B25" s="12">
        <v>36</v>
      </c>
      <c r="C25" s="40" t="s">
        <v>27</v>
      </c>
      <c r="D25" s="40"/>
      <c r="E25" s="15">
        <f>VLOOKUP(C25,RA!B28:D55,3,0)</f>
        <v>807231.35369999998</v>
      </c>
      <c r="F25" s="25">
        <f>VLOOKUP(C25,RA!B29:I59,8,0)</f>
        <v>126208.51089999999</v>
      </c>
      <c r="G25" s="16">
        <f t="shared" si="0"/>
        <v>681022.84279999998</v>
      </c>
      <c r="H25" s="27">
        <f>RA!J29</f>
        <v>15.6347384577562</v>
      </c>
      <c r="I25" s="20">
        <f>VLOOKUP(B25,RMS!B:D,3,FALSE)</f>
        <v>807231.35318318603</v>
      </c>
      <c r="J25" s="21">
        <f>VLOOKUP(B25,RMS!B:E,4,FALSE)</f>
        <v>681022.81978870695</v>
      </c>
      <c r="K25" s="22">
        <f t="shared" si="1"/>
        <v>5.1681394688785076E-4</v>
      </c>
      <c r="L25" s="22">
        <f t="shared" si="2"/>
        <v>2.3011293029412627E-2</v>
      </c>
      <c r="M25" s="32"/>
    </row>
    <row r="26" spans="1:13" x14ac:dyDescent="0.15">
      <c r="A26" s="42"/>
      <c r="B26" s="12">
        <v>37</v>
      </c>
      <c r="C26" s="40" t="s">
        <v>73</v>
      </c>
      <c r="D26" s="40"/>
      <c r="E26" s="15">
        <f>VLOOKUP(C26,RA!B30:D56,3,0)</f>
        <v>1159928.5188</v>
      </c>
      <c r="F26" s="25">
        <f>VLOOKUP(C26,RA!B30:I60,8,0)</f>
        <v>139189.0178</v>
      </c>
      <c r="G26" s="16">
        <f t="shared" si="0"/>
        <v>1020739.5009999999</v>
      </c>
      <c r="H26" s="27">
        <f>RA!J30</f>
        <v>11.999792706536599</v>
      </c>
      <c r="I26" s="20">
        <f>VLOOKUP(B26,RMS!B:D,3,FALSE)</f>
        <v>1159928.64756942</v>
      </c>
      <c r="J26" s="21">
        <f>VLOOKUP(B26,RMS!B:E,4,FALSE)</f>
        <v>1020739.52152899</v>
      </c>
      <c r="K26" s="22">
        <f t="shared" si="1"/>
        <v>-0.12876942008733749</v>
      </c>
      <c r="L26" s="22">
        <f t="shared" si="2"/>
        <v>-2.0528990076854825E-2</v>
      </c>
      <c r="M26" s="32"/>
    </row>
    <row r="27" spans="1:13" x14ac:dyDescent="0.15">
      <c r="A27" s="42"/>
      <c r="B27" s="12">
        <v>38</v>
      </c>
      <c r="C27" s="40" t="s">
        <v>29</v>
      </c>
      <c r="D27" s="40"/>
      <c r="E27" s="15">
        <f>VLOOKUP(C27,RA!B30:D57,3,0)</f>
        <v>913593.62360000005</v>
      </c>
      <c r="F27" s="25">
        <f>VLOOKUP(C27,RA!B31:I61,8,0)</f>
        <v>104619.53720000001</v>
      </c>
      <c r="G27" s="16">
        <f t="shared" si="0"/>
        <v>808974.08640000003</v>
      </c>
      <c r="H27" s="27">
        <f>RA!J31</f>
        <v>11.451430318410999</v>
      </c>
      <c r="I27" s="20">
        <f>VLOOKUP(B27,RMS!B:D,3,FALSE)</f>
        <v>913593.55098761094</v>
      </c>
      <c r="J27" s="21">
        <f>VLOOKUP(B27,RMS!B:E,4,FALSE)</f>
        <v>808974.07267345104</v>
      </c>
      <c r="K27" s="22">
        <f t="shared" si="1"/>
        <v>7.2612389107234776E-2</v>
      </c>
      <c r="L27" s="22">
        <f t="shared" si="2"/>
        <v>1.3726548990234733E-2</v>
      </c>
      <c r="M27" s="32"/>
    </row>
    <row r="28" spans="1:13" x14ac:dyDescent="0.15">
      <c r="A28" s="42"/>
      <c r="B28" s="12">
        <v>39</v>
      </c>
      <c r="C28" s="40" t="s">
        <v>30</v>
      </c>
      <c r="D28" s="40"/>
      <c r="E28" s="15">
        <f>VLOOKUP(C28,RA!B32:D58,3,0)</f>
        <v>131453.1574</v>
      </c>
      <c r="F28" s="25">
        <f>VLOOKUP(C28,RA!B32:I62,8,0)</f>
        <v>34302.499000000003</v>
      </c>
      <c r="G28" s="16">
        <f t="shared" si="0"/>
        <v>97150.658399999986</v>
      </c>
      <c r="H28" s="27">
        <f>RA!J32</f>
        <v>26.094846010903002</v>
      </c>
      <c r="I28" s="20">
        <f>VLOOKUP(B28,RMS!B:D,3,FALSE)</f>
        <v>131453.09151899299</v>
      </c>
      <c r="J28" s="21">
        <f>VLOOKUP(B28,RMS!B:E,4,FALSE)</f>
        <v>97150.645675090898</v>
      </c>
      <c r="K28" s="22">
        <f t="shared" si="1"/>
        <v>6.588100700173527E-2</v>
      </c>
      <c r="L28" s="22">
        <f t="shared" si="2"/>
        <v>1.2724909087410197E-2</v>
      </c>
      <c r="M28" s="32"/>
    </row>
    <row r="29" spans="1:13" x14ac:dyDescent="0.15">
      <c r="A29" s="42"/>
      <c r="B29" s="12">
        <v>40</v>
      </c>
      <c r="C29" s="40" t="s">
        <v>31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40" t="s">
        <v>32</v>
      </c>
      <c r="D30" s="40"/>
      <c r="E30" s="15">
        <f>VLOOKUP(C30,RA!B34:D61,3,0)</f>
        <v>260983.0208</v>
      </c>
      <c r="F30" s="25">
        <f>VLOOKUP(C30,RA!B34:I65,8,0)</f>
        <v>32354.595499999999</v>
      </c>
      <c r="G30" s="16">
        <f t="shared" si="0"/>
        <v>228628.4253</v>
      </c>
      <c r="H30" s="27">
        <f>RA!J34</f>
        <v>0</v>
      </c>
      <c r="I30" s="20">
        <f>VLOOKUP(B30,RMS!B:D,3,FALSE)</f>
        <v>260983.02040000001</v>
      </c>
      <c r="J30" s="21">
        <f>VLOOKUP(B30,RMS!B:E,4,FALSE)</f>
        <v>228628.4351</v>
      </c>
      <c r="K30" s="22">
        <f t="shared" si="1"/>
        <v>3.9999998989515007E-4</v>
      </c>
      <c r="L30" s="22">
        <f t="shared" si="2"/>
        <v>-9.7999999998137355E-3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VLOOKUP(C31,RA!B35:D62,3,0)</f>
        <v>87816.35</v>
      </c>
      <c r="F31" s="25">
        <f>VLOOKUP(C31,RA!B35:I66,8,0)</f>
        <v>3427.01</v>
      </c>
      <c r="G31" s="16">
        <f t="shared" si="0"/>
        <v>84389.340000000011</v>
      </c>
      <c r="H31" s="27">
        <f>RA!J35</f>
        <v>12.397203235989201</v>
      </c>
      <c r="I31" s="20">
        <f>VLOOKUP(B31,RMS!B:D,3,FALSE)</f>
        <v>87816.35</v>
      </c>
      <c r="J31" s="21">
        <f>VLOOKUP(B31,RMS!B:E,4,FALSE)</f>
        <v>84389.34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40" t="s">
        <v>36</v>
      </c>
      <c r="D32" s="40"/>
      <c r="E32" s="15">
        <f>VLOOKUP(C32,RA!B34:D62,3,0)</f>
        <v>345638.58</v>
      </c>
      <c r="F32" s="25">
        <f>VLOOKUP(C32,RA!B34:I66,8,0)</f>
        <v>-49064.6</v>
      </c>
      <c r="G32" s="16">
        <f t="shared" si="0"/>
        <v>394703.18</v>
      </c>
      <c r="H32" s="27">
        <f>RA!J35</f>
        <v>12.397203235989201</v>
      </c>
      <c r="I32" s="20">
        <f>VLOOKUP(B32,RMS!B:D,3,FALSE)</f>
        <v>345638.58</v>
      </c>
      <c r="J32" s="21">
        <f>VLOOKUP(B32,RMS!B:E,4,FALSE)</f>
        <v>394703.18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40" t="s">
        <v>37</v>
      </c>
      <c r="D33" s="40"/>
      <c r="E33" s="15">
        <f>VLOOKUP(C33,RA!B34:D63,3,0)</f>
        <v>133293.19</v>
      </c>
      <c r="F33" s="25">
        <f>VLOOKUP(C33,RA!B34:I67,8,0)</f>
        <v>-3755.5</v>
      </c>
      <c r="G33" s="16">
        <f t="shared" si="0"/>
        <v>137048.69</v>
      </c>
      <c r="H33" s="27">
        <f>RA!J34</f>
        <v>0</v>
      </c>
      <c r="I33" s="20">
        <f>VLOOKUP(B33,RMS!B:D,3,FALSE)</f>
        <v>133293.19</v>
      </c>
      <c r="J33" s="21">
        <f>VLOOKUP(B33,RMS!B:E,4,FALSE)</f>
        <v>137048.69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40" t="s">
        <v>38</v>
      </c>
      <c r="D34" s="40"/>
      <c r="E34" s="15">
        <f>VLOOKUP(C34,RA!B35:D64,3,0)</f>
        <v>139417.19</v>
      </c>
      <c r="F34" s="25">
        <f>VLOOKUP(C34,RA!B35:I68,8,0)</f>
        <v>-30724.799999999999</v>
      </c>
      <c r="G34" s="16">
        <f t="shared" si="0"/>
        <v>170141.99</v>
      </c>
      <c r="H34" s="27">
        <f>RA!J35</f>
        <v>12.397203235989201</v>
      </c>
      <c r="I34" s="20">
        <f>VLOOKUP(B34,RMS!B:D,3,FALSE)</f>
        <v>139417.19</v>
      </c>
      <c r="J34" s="21">
        <f>VLOOKUP(B34,RMS!B:E,4,FALSE)</f>
        <v>170141.99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40" t="s">
        <v>71</v>
      </c>
      <c r="D35" s="40"/>
      <c r="E35" s="15">
        <f>VLOOKUP(C35,RA!B36:D65,3,0)</f>
        <v>15.56</v>
      </c>
      <c r="F35" s="25">
        <f>VLOOKUP(C35,RA!B36:I69,8,0)</f>
        <v>-1595.55</v>
      </c>
      <c r="G35" s="16">
        <f t="shared" si="0"/>
        <v>1611.11</v>
      </c>
      <c r="H35" s="27">
        <f>RA!J36</f>
        <v>3.9024737420764999</v>
      </c>
      <c r="I35" s="20">
        <f>VLOOKUP(B35,RMS!B:D,3,FALSE)</f>
        <v>15.56</v>
      </c>
      <c r="J35" s="21">
        <f>VLOOKUP(B35,RMS!B:E,4,FALSE)</f>
        <v>1611.11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40" t="s">
        <v>33</v>
      </c>
      <c r="D36" s="40"/>
      <c r="E36" s="15">
        <f>VLOOKUP(C36,RA!B8:D65,3,0)</f>
        <v>165317.0931</v>
      </c>
      <c r="F36" s="25">
        <f>VLOOKUP(C36,RA!B8:I69,8,0)</f>
        <v>10676.654699999999</v>
      </c>
      <c r="G36" s="16">
        <f t="shared" si="0"/>
        <v>154640.43839999998</v>
      </c>
      <c r="H36" s="27">
        <f>RA!J36</f>
        <v>3.9024737420764999</v>
      </c>
      <c r="I36" s="20">
        <f>VLOOKUP(B36,RMS!B:D,3,FALSE)</f>
        <v>165317.094017094</v>
      </c>
      <c r="J36" s="21">
        <f>VLOOKUP(B36,RMS!B:E,4,FALSE)</f>
        <v>154640.44017094001</v>
      </c>
      <c r="K36" s="22">
        <f t="shared" si="1"/>
        <v>-9.1709400294348598E-4</v>
      </c>
      <c r="L36" s="22">
        <f t="shared" si="2"/>
        <v>-1.7709400271996856E-3</v>
      </c>
      <c r="M36" s="32"/>
    </row>
    <row r="37" spans="1:13" x14ac:dyDescent="0.15">
      <c r="A37" s="42"/>
      <c r="B37" s="12">
        <v>76</v>
      </c>
      <c r="C37" s="40" t="s">
        <v>34</v>
      </c>
      <c r="D37" s="40"/>
      <c r="E37" s="15">
        <f>VLOOKUP(C37,RA!B8:D66,3,0)</f>
        <v>525445.26249999995</v>
      </c>
      <c r="F37" s="25">
        <f>VLOOKUP(C37,RA!B8:I70,8,0)</f>
        <v>38183.250200000002</v>
      </c>
      <c r="G37" s="16">
        <f t="shared" si="0"/>
        <v>487262.01229999994</v>
      </c>
      <c r="H37" s="27">
        <f>RA!J37</f>
        <v>-14.1953482160469</v>
      </c>
      <c r="I37" s="20">
        <f>VLOOKUP(B37,RMS!B:D,3,FALSE)</f>
        <v>525445.22953760705</v>
      </c>
      <c r="J37" s="21">
        <f>VLOOKUP(B37,RMS!B:E,4,FALSE)</f>
        <v>487262.01025299099</v>
      </c>
      <c r="K37" s="22">
        <f t="shared" si="1"/>
        <v>3.2962392899207771E-2</v>
      </c>
      <c r="L37" s="22">
        <f t="shared" si="2"/>
        <v>2.0470089511945844E-3</v>
      </c>
      <c r="M37" s="32"/>
    </row>
    <row r="38" spans="1:13" x14ac:dyDescent="0.15">
      <c r="A38" s="42"/>
      <c r="B38" s="12">
        <v>77</v>
      </c>
      <c r="C38" s="40" t="s">
        <v>39</v>
      </c>
      <c r="D38" s="40"/>
      <c r="E38" s="15">
        <f>VLOOKUP(C38,RA!B9:D67,3,0)</f>
        <v>202694.03</v>
      </c>
      <c r="F38" s="25">
        <f>VLOOKUP(C38,RA!B9:I71,8,0)</f>
        <v>-29051.26</v>
      </c>
      <c r="G38" s="16">
        <f t="shared" si="0"/>
        <v>231745.29</v>
      </c>
      <c r="H38" s="27">
        <f>RA!J38</f>
        <v>-2.8174732707649999</v>
      </c>
      <c r="I38" s="20">
        <f>VLOOKUP(B38,RMS!B:D,3,FALSE)</f>
        <v>202694.03</v>
      </c>
      <c r="J38" s="21">
        <f>VLOOKUP(B38,RMS!B:E,4,FALSE)</f>
        <v>231745.29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40" t="s">
        <v>40</v>
      </c>
      <c r="D39" s="40"/>
      <c r="E39" s="15">
        <f>VLOOKUP(C39,RA!B10:D68,3,0)</f>
        <v>105530.86</v>
      </c>
      <c r="F39" s="25">
        <f>VLOOKUP(C39,RA!B10:I72,8,0)</f>
        <v>14157.9</v>
      </c>
      <c r="G39" s="16">
        <f t="shared" si="0"/>
        <v>91372.96</v>
      </c>
      <c r="H39" s="27">
        <f>RA!J39</f>
        <v>-22.038028452589</v>
      </c>
      <c r="I39" s="20">
        <f>VLOOKUP(B39,RMS!B:D,3,FALSE)</f>
        <v>105530.86</v>
      </c>
      <c r="J39" s="21">
        <f>VLOOKUP(B39,RMS!B:E,4,FALSE)</f>
        <v>91372.96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40" t="s">
        <v>35</v>
      </c>
      <c r="D40" s="40"/>
      <c r="E40" s="15">
        <f>VLOOKUP(C40,RA!B8:D69,3,0)</f>
        <v>16454.6479</v>
      </c>
      <c r="F40" s="25">
        <f>VLOOKUP(C40,RA!B8:I73,8,0)</f>
        <v>1170.2775999999999</v>
      </c>
      <c r="G40" s="16">
        <f t="shared" si="0"/>
        <v>15284.3703</v>
      </c>
      <c r="H40" s="27">
        <f>RA!J40</f>
        <v>-10254.177377892</v>
      </c>
      <c r="I40" s="20">
        <f>VLOOKUP(B40,RMS!B:D,3,FALSE)</f>
        <v>16454.647908630199</v>
      </c>
      <c r="J40" s="21">
        <f>VLOOKUP(B40,RMS!B:E,4,FALSE)</f>
        <v>15284.3702594357</v>
      </c>
      <c r="K40" s="22">
        <f t="shared" si="1"/>
        <v>-8.6301988631021231E-6</v>
      </c>
      <c r="L40" s="22">
        <f t="shared" si="2"/>
        <v>4.0564300434198231E-5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10.5" style="36" bestFit="1" customWidth="1"/>
    <col min="17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28164010.8312</v>
      </c>
      <c r="E7" s="66">
        <v>22914656.914299998</v>
      </c>
      <c r="F7" s="67">
        <v>122.90828065431</v>
      </c>
      <c r="G7" s="66">
        <v>16164900.3726</v>
      </c>
      <c r="H7" s="67">
        <v>74.229411762653697</v>
      </c>
      <c r="I7" s="66">
        <v>5064960.4040999999</v>
      </c>
      <c r="J7" s="67">
        <v>17.983803636693199</v>
      </c>
      <c r="K7" s="66">
        <v>1549207.2553000001</v>
      </c>
      <c r="L7" s="67">
        <v>9.5837723684703597</v>
      </c>
      <c r="M7" s="67">
        <v>2.2693885125907101</v>
      </c>
      <c r="N7" s="66">
        <v>391699278.73989999</v>
      </c>
      <c r="O7" s="66">
        <v>6995585620.9532003</v>
      </c>
      <c r="P7" s="66">
        <v>1264538</v>
      </c>
      <c r="Q7" s="66">
        <v>1282572</v>
      </c>
      <c r="R7" s="67">
        <v>-1.4060809061791399</v>
      </c>
      <c r="S7" s="66">
        <v>22.2721743681882</v>
      </c>
      <c r="T7" s="66">
        <v>28.8244436398113</v>
      </c>
      <c r="U7" s="68">
        <v>-29.419082139468902</v>
      </c>
      <c r="V7" s="56"/>
      <c r="W7" s="56"/>
    </row>
    <row r="8" spans="1:23" ht="14.25" thickBot="1" x14ac:dyDescent="0.2">
      <c r="A8" s="53">
        <v>42322</v>
      </c>
      <c r="B8" s="43" t="s">
        <v>6</v>
      </c>
      <c r="C8" s="44"/>
      <c r="D8" s="69">
        <v>1125187.2947</v>
      </c>
      <c r="E8" s="69">
        <v>1097321.973</v>
      </c>
      <c r="F8" s="70">
        <v>102.539393394613</v>
      </c>
      <c r="G8" s="69">
        <v>630516.08100000001</v>
      </c>
      <c r="H8" s="70">
        <v>78.454971824897797</v>
      </c>
      <c r="I8" s="69">
        <v>356004.04190000001</v>
      </c>
      <c r="J8" s="70">
        <v>31.639536242267901</v>
      </c>
      <c r="K8" s="69">
        <v>129834.4859</v>
      </c>
      <c r="L8" s="70">
        <v>20.5917802594475</v>
      </c>
      <c r="M8" s="70">
        <v>1.7419836835507501</v>
      </c>
      <c r="N8" s="69">
        <v>13257418.5962</v>
      </c>
      <c r="O8" s="69">
        <v>249314897.8026</v>
      </c>
      <c r="P8" s="69">
        <v>36653</v>
      </c>
      <c r="Q8" s="69">
        <v>40197</v>
      </c>
      <c r="R8" s="70">
        <v>-8.8165783516182792</v>
      </c>
      <c r="S8" s="69">
        <v>30.698368338198801</v>
      </c>
      <c r="T8" s="69">
        <v>40.595115695201102</v>
      </c>
      <c r="U8" s="71">
        <v>-32.238675515166001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147369.8174</v>
      </c>
      <c r="E9" s="69">
        <v>157738.6684</v>
      </c>
      <c r="F9" s="70">
        <v>93.426563628833094</v>
      </c>
      <c r="G9" s="69">
        <v>97093.073300000004</v>
      </c>
      <c r="H9" s="70">
        <v>51.782009149771099</v>
      </c>
      <c r="I9" s="69">
        <v>33686.872600000002</v>
      </c>
      <c r="J9" s="70">
        <v>22.8587326728953</v>
      </c>
      <c r="K9" s="69">
        <v>21073.708999999999</v>
      </c>
      <c r="L9" s="70">
        <v>21.704647184136501</v>
      </c>
      <c r="M9" s="70">
        <v>0.59852604019539302</v>
      </c>
      <c r="N9" s="69">
        <v>1269212.5004</v>
      </c>
      <c r="O9" s="69">
        <v>39941004.688699998</v>
      </c>
      <c r="P9" s="69">
        <v>8284</v>
      </c>
      <c r="Q9" s="69">
        <v>5253</v>
      </c>
      <c r="R9" s="70">
        <v>57.700361698077302</v>
      </c>
      <c r="S9" s="69">
        <v>17.789693070980199</v>
      </c>
      <c r="T9" s="69">
        <v>17.422313554159501</v>
      </c>
      <c r="U9" s="71">
        <v>2.0651256621170599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209997.20170000001</v>
      </c>
      <c r="E10" s="69">
        <v>198901.693</v>
      </c>
      <c r="F10" s="70">
        <v>105.578388264398</v>
      </c>
      <c r="G10" s="69">
        <v>111178.22010000001</v>
      </c>
      <c r="H10" s="70">
        <v>88.883399564336102</v>
      </c>
      <c r="I10" s="69">
        <v>59988.656799999997</v>
      </c>
      <c r="J10" s="70">
        <v>28.5664077018032</v>
      </c>
      <c r="K10" s="69">
        <v>28915.5769</v>
      </c>
      <c r="L10" s="70">
        <v>26.008310687103702</v>
      </c>
      <c r="M10" s="70">
        <v>1.0746138666872</v>
      </c>
      <c r="N10" s="69">
        <v>2013962.8459000001</v>
      </c>
      <c r="O10" s="69">
        <v>61146947.627599999</v>
      </c>
      <c r="P10" s="69">
        <v>112125</v>
      </c>
      <c r="Q10" s="69">
        <v>100492</v>
      </c>
      <c r="R10" s="70">
        <v>11.5760458543964</v>
      </c>
      <c r="S10" s="69">
        <v>1.87288474202899</v>
      </c>
      <c r="T10" s="69">
        <v>1.5058944821478299</v>
      </c>
      <c r="U10" s="71">
        <v>19.594919625623898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122638.56299999999</v>
      </c>
      <c r="E11" s="69">
        <v>126759.56140000001</v>
      </c>
      <c r="F11" s="70">
        <v>96.748964453264506</v>
      </c>
      <c r="G11" s="69">
        <v>57657.834499999997</v>
      </c>
      <c r="H11" s="70">
        <v>112.700605327104</v>
      </c>
      <c r="I11" s="69">
        <v>31182.023399999998</v>
      </c>
      <c r="J11" s="70">
        <v>25.425953009576599</v>
      </c>
      <c r="K11" s="69">
        <v>5687.5106999999998</v>
      </c>
      <c r="L11" s="70">
        <v>9.8642461155907597</v>
      </c>
      <c r="M11" s="70">
        <v>4.48254325042413</v>
      </c>
      <c r="N11" s="69">
        <v>1199405.4044999999</v>
      </c>
      <c r="O11" s="69">
        <v>20537852.874000002</v>
      </c>
      <c r="P11" s="69">
        <v>5485</v>
      </c>
      <c r="Q11" s="69">
        <v>7063</v>
      </c>
      <c r="R11" s="70">
        <v>-22.341781112841598</v>
      </c>
      <c r="S11" s="69">
        <v>22.3588993618961</v>
      </c>
      <c r="T11" s="69">
        <v>25.678155712869899</v>
      </c>
      <c r="U11" s="71">
        <v>-14.845347694665399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1212531.5163</v>
      </c>
      <c r="E12" s="69">
        <v>459600.63870000001</v>
      </c>
      <c r="F12" s="70">
        <v>263.82285275531802</v>
      </c>
      <c r="G12" s="69">
        <v>258439.60550000001</v>
      </c>
      <c r="H12" s="70">
        <v>369.17403157079201</v>
      </c>
      <c r="I12" s="69">
        <v>469657.18</v>
      </c>
      <c r="J12" s="70">
        <v>38.733605987673101</v>
      </c>
      <c r="K12" s="69">
        <v>39029.940799999997</v>
      </c>
      <c r="L12" s="70">
        <v>15.1021515160144</v>
      </c>
      <c r="M12" s="70">
        <v>11.0332537117248</v>
      </c>
      <c r="N12" s="69">
        <v>10633776.772299999</v>
      </c>
      <c r="O12" s="69">
        <v>81681854.322600007</v>
      </c>
      <c r="P12" s="69">
        <v>6467</v>
      </c>
      <c r="Q12" s="69">
        <v>12810</v>
      </c>
      <c r="R12" s="70">
        <v>-49.516003122560498</v>
      </c>
      <c r="S12" s="69">
        <v>187.495208953147</v>
      </c>
      <c r="T12" s="69">
        <v>210.14166963309901</v>
      </c>
      <c r="U12" s="71">
        <v>-12.078420993472699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734381.98479999998</v>
      </c>
      <c r="E13" s="69">
        <v>572213.15370000002</v>
      </c>
      <c r="F13" s="70">
        <v>128.34063321533199</v>
      </c>
      <c r="G13" s="69">
        <v>332523.03019999998</v>
      </c>
      <c r="H13" s="70">
        <v>120.851465343106</v>
      </c>
      <c r="I13" s="69">
        <v>264126.48009999999</v>
      </c>
      <c r="J13" s="70">
        <v>35.9658169136504</v>
      </c>
      <c r="K13" s="69">
        <v>75649.430099999998</v>
      </c>
      <c r="L13" s="70">
        <v>22.7501325410453</v>
      </c>
      <c r="M13" s="70">
        <v>2.4914536666152598</v>
      </c>
      <c r="N13" s="69">
        <v>11183321.296599999</v>
      </c>
      <c r="O13" s="69">
        <v>119519626.4197</v>
      </c>
      <c r="P13" s="69">
        <v>16614</v>
      </c>
      <c r="Q13" s="69">
        <v>18363</v>
      </c>
      <c r="R13" s="70">
        <v>-9.5245874857049504</v>
      </c>
      <c r="S13" s="69">
        <v>44.202599301793697</v>
      </c>
      <c r="T13" s="69">
        <v>53.251393486902998</v>
      </c>
      <c r="U13" s="71">
        <v>-20.471181170429801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225424.74609999999</v>
      </c>
      <c r="E14" s="69">
        <v>271765.73800000001</v>
      </c>
      <c r="F14" s="70">
        <v>82.948184623626105</v>
      </c>
      <c r="G14" s="69">
        <v>171218.72630000001</v>
      </c>
      <c r="H14" s="70">
        <v>31.658931806923501</v>
      </c>
      <c r="I14" s="69">
        <v>48258.348700000002</v>
      </c>
      <c r="J14" s="70">
        <v>21.407742288680399</v>
      </c>
      <c r="K14" s="69">
        <v>29178.403699999999</v>
      </c>
      <c r="L14" s="70">
        <v>17.041596051167399</v>
      </c>
      <c r="M14" s="70">
        <v>0.65390640270015898</v>
      </c>
      <c r="N14" s="69">
        <v>3244415.3396000001</v>
      </c>
      <c r="O14" s="69">
        <v>58580600.161499999</v>
      </c>
      <c r="P14" s="69">
        <v>3863</v>
      </c>
      <c r="Q14" s="69">
        <v>4493</v>
      </c>
      <c r="R14" s="70">
        <v>-14.0218117070999</v>
      </c>
      <c r="S14" s="69">
        <v>58.354839787729702</v>
      </c>
      <c r="T14" s="69">
        <v>51.180547807700897</v>
      </c>
      <c r="U14" s="71">
        <v>12.294253580552899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475864.67109999998</v>
      </c>
      <c r="E15" s="69">
        <v>229236.02470000001</v>
      </c>
      <c r="F15" s="70">
        <v>207.587211356837</v>
      </c>
      <c r="G15" s="69">
        <v>126454.1522</v>
      </c>
      <c r="H15" s="70">
        <v>276.31399429840098</v>
      </c>
      <c r="I15" s="69">
        <v>140553.19260000001</v>
      </c>
      <c r="J15" s="70">
        <v>29.5363789615018</v>
      </c>
      <c r="K15" s="69">
        <v>22402.653699999999</v>
      </c>
      <c r="L15" s="70">
        <v>17.716028544928999</v>
      </c>
      <c r="M15" s="70">
        <v>5.27395283086486</v>
      </c>
      <c r="N15" s="69">
        <v>4580313.1091</v>
      </c>
      <c r="O15" s="69">
        <v>46944216.474200003</v>
      </c>
      <c r="P15" s="69">
        <v>10868</v>
      </c>
      <c r="Q15" s="69">
        <v>16902</v>
      </c>
      <c r="R15" s="70">
        <v>-35.699917169565701</v>
      </c>
      <c r="S15" s="69">
        <v>43.785854904306198</v>
      </c>
      <c r="T15" s="69">
        <v>48.458723097858197</v>
      </c>
      <c r="U15" s="71">
        <v>-10.672095369074199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1634364.3836999999</v>
      </c>
      <c r="E16" s="69">
        <v>1126558.7564999999</v>
      </c>
      <c r="F16" s="70">
        <v>145.07582265639201</v>
      </c>
      <c r="G16" s="69">
        <v>663802.58470000001</v>
      </c>
      <c r="H16" s="70">
        <v>146.212416367532</v>
      </c>
      <c r="I16" s="69">
        <v>130590.4114</v>
      </c>
      <c r="J16" s="70">
        <v>7.9902873987231304</v>
      </c>
      <c r="K16" s="69">
        <v>14234.6361</v>
      </c>
      <c r="L16" s="70">
        <v>2.1444080556621001</v>
      </c>
      <c r="M16" s="70">
        <v>8.1741306544534709</v>
      </c>
      <c r="N16" s="69">
        <v>15366870.0655</v>
      </c>
      <c r="O16" s="69">
        <v>347533334.4059</v>
      </c>
      <c r="P16" s="69">
        <v>64014</v>
      </c>
      <c r="Q16" s="69">
        <v>72968</v>
      </c>
      <c r="R16" s="70">
        <v>-12.271132551255301</v>
      </c>
      <c r="S16" s="69">
        <v>25.531358510638299</v>
      </c>
      <c r="T16" s="69">
        <v>35.278304610240099</v>
      </c>
      <c r="U16" s="71">
        <v>-38.176370816854501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475342.74609999999</v>
      </c>
      <c r="E17" s="69">
        <v>754367.23320000002</v>
      </c>
      <c r="F17" s="70">
        <v>63.012114681017103</v>
      </c>
      <c r="G17" s="69">
        <v>445652.68959999998</v>
      </c>
      <c r="H17" s="70">
        <v>6.6621513103956698</v>
      </c>
      <c r="I17" s="69">
        <v>64969.941099999996</v>
      </c>
      <c r="J17" s="70">
        <v>13.6680198936563</v>
      </c>
      <c r="K17" s="69">
        <v>48187.546499999997</v>
      </c>
      <c r="L17" s="70">
        <v>10.8128028001472</v>
      </c>
      <c r="M17" s="70">
        <v>0.348272444209211</v>
      </c>
      <c r="N17" s="69">
        <v>10881918.8904</v>
      </c>
      <c r="O17" s="69">
        <v>332729102.67580003</v>
      </c>
      <c r="P17" s="69">
        <v>10527</v>
      </c>
      <c r="Q17" s="69">
        <v>9454</v>
      </c>
      <c r="R17" s="70">
        <v>11.349693251533701</v>
      </c>
      <c r="S17" s="69">
        <v>45.154625828821104</v>
      </c>
      <c r="T17" s="69">
        <v>50.553964935477097</v>
      </c>
      <c r="U17" s="71">
        <v>-11.9574440216259</v>
      </c>
    </row>
    <row r="18" spans="1:21" ht="12" thickBot="1" x14ac:dyDescent="0.2">
      <c r="A18" s="54"/>
      <c r="B18" s="43" t="s">
        <v>16</v>
      </c>
      <c r="C18" s="44"/>
      <c r="D18" s="69">
        <v>2706540.0861999998</v>
      </c>
      <c r="E18" s="69">
        <v>2285385.3032</v>
      </c>
      <c r="F18" s="70">
        <v>118.428174120587</v>
      </c>
      <c r="G18" s="69">
        <v>1520520.5331999999</v>
      </c>
      <c r="H18" s="70">
        <v>78.000890294060795</v>
      </c>
      <c r="I18" s="69">
        <v>453482.9302</v>
      </c>
      <c r="J18" s="70">
        <v>16.7550790218183</v>
      </c>
      <c r="K18" s="69">
        <v>265545.49780000001</v>
      </c>
      <c r="L18" s="70">
        <v>17.464117846613199</v>
      </c>
      <c r="M18" s="70">
        <v>0.70774098584623002</v>
      </c>
      <c r="N18" s="69">
        <v>31250284.2634</v>
      </c>
      <c r="O18" s="69">
        <v>714836478.39470005</v>
      </c>
      <c r="P18" s="69">
        <v>116320</v>
      </c>
      <c r="Q18" s="69">
        <v>109684</v>
      </c>
      <c r="R18" s="70">
        <v>6.0501075817804004</v>
      </c>
      <c r="S18" s="69">
        <v>23.2680543861761</v>
      </c>
      <c r="T18" s="69">
        <v>27.305581682834301</v>
      </c>
      <c r="U18" s="71">
        <v>-17.3522342248651</v>
      </c>
    </row>
    <row r="19" spans="1:21" ht="12" thickBot="1" x14ac:dyDescent="0.2">
      <c r="A19" s="54"/>
      <c r="B19" s="43" t="s">
        <v>17</v>
      </c>
      <c r="C19" s="44"/>
      <c r="D19" s="69">
        <v>872071.69290000002</v>
      </c>
      <c r="E19" s="69">
        <v>996996.37730000005</v>
      </c>
      <c r="F19" s="70">
        <v>87.469895854756004</v>
      </c>
      <c r="G19" s="69">
        <v>608503.25870000001</v>
      </c>
      <c r="H19" s="70">
        <v>43.314219017180697</v>
      </c>
      <c r="I19" s="69">
        <v>123658.1069</v>
      </c>
      <c r="J19" s="70">
        <v>14.179809745777399</v>
      </c>
      <c r="K19" s="69">
        <v>32377.7219</v>
      </c>
      <c r="L19" s="70">
        <v>5.3208789660669096</v>
      </c>
      <c r="M19" s="70">
        <v>2.8192343266744802</v>
      </c>
      <c r="N19" s="69">
        <v>12521399.9529</v>
      </c>
      <c r="O19" s="69">
        <v>225545151.26429999</v>
      </c>
      <c r="P19" s="69">
        <v>20628</v>
      </c>
      <c r="Q19" s="69">
        <v>21376</v>
      </c>
      <c r="R19" s="70">
        <v>-3.49925149700598</v>
      </c>
      <c r="S19" s="69">
        <v>42.276114645142499</v>
      </c>
      <c r="T19" s="69">
        <v>71.997149635104805</v>
      </c>
      <c r="U19" s="71">
        <v>-70.302191295096193</v>
      </c>
    </row>
    <row r="20" spans="1:21" ht="12" thickBot="1" x14ac:dyDescent="0.2">
      <c r="A20" s="54"/>
      <c r="B20" s="43" t="s">
        <v>18</v>
      </c>
      <c r="C20" s="44"/>
      <c r="D20" s="69">
        <v>2472152.9265000001</v>
      </c>
      <c r="E20" s="69">
        <v>1444630.64</v>
      </c>
      <c r="F20" s="70">
        <v>171.126989698903</v>
      </c>
      <c r="G20" s="69">
        <v>1046557.9048</v>
      </c>
      <c r="H20" s="70">
        <v>136.21750073852201</v>
      </c>
      <c r="I20" s="69">
        <v>678110.64540000004</v>
      </c>
      <c r="J20" s="70">
        <v>27.429963499873299</v>
      </c>
      <c r="K20" s="69">
        <v>53652.972099999999</v>
      </c>
      <c r="L20" s="70">
        <v>5.1266128566725797</v>
      </c>
      <c r="M20" s="70">
        <v>11.6388272421538</v>
      </c>
      <c r="N20" s="69">
        <v>33781438.225400001</v>
      </c>
      <c r="O20" s="69">
        <v>393514342.06019998</v>
      </c>
      <c r="P20" s="69">
        <v>64097</v>
      </c>
      <c r="Q20" s="69">
        <v>81661</v>
      </c>
      <c r="R20" s="70">
        <v>-21.508431197266798</v>
      </c>
      <c r="S20" s="69">
        <v>38.568933436822299</v>
      </c>
      <c r="T20" s="69">
        <v>65.392276927786796</v>
      </c>
      <c r="U20" s="71">
        <v>-69.546500514208901</v>
      </c>
    </row>
    <row r="21" spans="1:21" ht="12" thickBot="1" x14ac:dyDescent="0.2">
      <c r="A21" s="54"/>
      <c r="B21" s="43" t="s">
        <v>19</v>
      </c>
      <c r="C21" s="44"/>
      <c r="D21" s="69">
        <v>969578.0074</v>
      </c>
      <c r="E21" s="69">
        <v>493246.17920000001</v>
      </c>
      <c r="F21" s="70">
        <v>196.57080952407301</v>
      </c>
      <c r="G21" s="69">
        <v>377466.7708</v>
      </c>
      <c r="H21" s="70">
        <v>156.864466597969</v>
      </c>
      <c r="I21" s="69">
        <v>313258.92050000001</v>
      </c>
      <c r="J21" s="70">
        <v>32.3087898146564</v>
      </c>
      <c r="K21" s="69">
        <v>34439.993699999999</v>
      </c>
      <c r="L21" s="70">
        <v>9.1239802716960092</v>
      </c>
      <c r="M21" s="70">
        <v>8.0957891348278608</v>
      </c>
      <c r="N21" s="69">
        <v>8410703.0435000006</v>
      </c>
      <c r="O21" s="69">
        <v>138405929.68880001</v>
      </c>
      <c r="P21" s="69">
        <v>49901</v>
      </c>
      <c r="Q21" s="69">
        <v>62456</v>
      </c>
      <c r="R21" s="70">
        <v>-20.102151914948099</v>
      </c>
      <c r="S21" s="69">
        <v>19.430031610589001</v>
      </c>
      <c r="T21" s="69">
        <v>26.246240105033898</v>
      </c>
      <c r="U21" s="71">
        <v>-35.080789527538798</v>
      </c>
    </row>
    <row r="22" spans="1:21" ht="12" thickBot="1" x14ac:dyDescent="0.2">
      <c r="A22" s="54"/>
      <c r="B22" s="43" t="s">
        <v>20</v>
      </c>
      <c r="C22" s="44"/>
      <c r="D22" s="69">
        <v>1779874.4746999999</v>
      </c>
      <c r="E22" s="69">
        <v>1478571.1598</v>
      </c>
      <c r="F22" s="70">
        <v>120.37800567818201</v>
      </c>
      <c r="G22" s="69">
        <v>1048215.3553000001</v>
      </c>
      <c r="H22" s="70">
        <v>69.800458054785693</v>
      </c>
      <c r="I22" s="69">
        <v>290494.2463</v>
      </c>
      <c r="J22" s="70">
        <v>16.321052435395099</v>
      </c>
      <c r="K22" s="69">
        <v>70790.301999999996</v>
      </c>
      <c r="L22" s="70">
        <v>6.7534120390499099</v>
      </c>
      <c r="M22" s="70">
        <v>3.1035881765273401</v>
      </c>
      <c r="N22" s="69">
        <v>17125004.5557</v>
      </c>
      <c r="O22" s="69">
        <v>452573813.9594</v>
      </c>
      <c r="P22" s="69">
        <v>95899</v>
      </c>
      <c r="Q22" s="69">
        <v>85071</v>
      </c>
      <c r="R22" s="70">
        <v>12.7281917457183</v>
      </c>
      <c r="S22" s="69">
        <v>18.5598856578275</v>
      </c>
      <c r="T22" s="69">
        <v>21.000860485947001</v>
      </c>
      <c r="U22" s="71">
        <v>-13.1518850553374</v>
      </c>
    </row>
    <row r="23" spans="1:21" ht="12" thickBot="1" x14ac:dyDescent="0.2">
      <c r="A23" s="54"/>
      <c r="B23" s="43" t="s">
        <v>21</v>
      </c>
      <c r="C23" s="44"/>
      <c r="D23" s="69">
        <v>4661511.9164000005</v>
      </c>
      <c r="E23" s="69">
        <v>3786163.0310999998</v>
      </c>
      <c r="F23" s="70">
        <v>123.119682858603</v>
      </c>
      <c r="G23" s="69">
        <v>2403174.6532000001</v>
      </c>
      <c r="H23" s="70">
        <v>93.973080990716198</v>
      </c>
      <c r="I23" s="69">
        <v>853382.12820000004</v>
      </c>
      <c r="J23" s="70">
        <v>18.3069815867606</v>
      </c>
      <c r="K23" s="69">
        <v>225617.68059999999</v>
      </c>
      <c r="L23" s="70">
        <v>9.3883180858109405</v>
      </c>
      <c r="M23" s="70">
        <v>2.78242576526159</v>
      </c>
      <c r="N23" s="69">
        <v>58362367.084899999</v>
      </c>
      <c r="O23" s="69">
        <v>1014670554.9541</v>
      </c>
      <c r="P23" s="69">
        <v>128709</v>
      </c>
      <c r="Q23" s="69">
        <v>137854</v>
      </c>
      <c r="R23" s="70">
        <v>-6.6338299940516796</v>
      </c>
      <c r="S23" s="69">
        <v>36.217451121522203</v>
      </c>
      <c r="T23" s="69">
        <v>43.281076479463799</v>
      </c>
      <c r="U23" s="71">
        <v>-19.503375138798901</v>
      </c>
    </row>
    <row r="24" spans="1:21" ht="12" thickBot="1" x14ac:dyDescent="0.2">
      <c r="A24" s="54"/>
      <c r="B24" s="43" t="s">
        <v>22</v>
      </c>
      <c r="C24" s="44"/>
      <c r="D24" s="69">
        <v>324423.80109999998</v>
      </c>
      <c r="E24" s="69">
        <v>377319.82390000002</v>
      </c>
      <c r="F24" s="70">
        <v>85.9811174898622</v>
      </c>
      <c r="G24" s="69">
        <v>252226.95360000001</v>
      </c>
      <c r="H24" s="70">
        <v>28.6237638244226</v>
      </c>
      <c r="I24" s="69">
        <v>56943.419900000001</v>
      </c>
      <c r="J24" s="70">
        <v>17.552170866294698</v>
      </c>
      <c r="K24" s="69">
        <v>41294.505299999997</v>
      </c>
      <c r="L24" s="70">
        <v>16.371963705943902</v>
      </c>
      <c r="M24" s="70">
        <v>0.378958761857356</v>
      </c>
      <c r="N24" s="69">
        <v>4279947.1704000002</v>
      </c>
      <c r="O24" s="69">
        <v>93308374.124300003</v>
      </c>
      <c r="P24" s="69">
        <v>30712</v>
      </c>
      <c r="Q24" s="69">
        <v>27613</v>
      </c>
      <c r="R24" s="70">
        <v>11.2229746858364</v>
      </c>
      <c r="S24" s="69">
        <v>10.5634214997395</v>
      </c>
      <c r="T24" s="69">
        <v>10.4872135081302</v>
      </c>
      <c r="U24" s="71">
        <v>0.72143283888810505</v>
      </c>
    </row>
    <row r="25" spans="1:21" ht="12" thickBot="1" x14ac:dyDescent="0.2">
      <c r="A25" s="54"/>
      <c r="B25" s="43" t="s">
        <v>23</v>
      </c>
      <c r="C25" s="44"/>
      <c r="D25" s="69">
        <v>486054.43800000002</v>
      </c>
      <c r="E25" s="69">
        <v>464173.90019999997</v>
      </c>
      <c r="F25" s="70">
        <v>104.713866460517</v>
      </c>
      <c r="G25" s="69">
        <v>296619.5514</v>
      </c>
      <c r="H25" s="70">
        <v>63.864598845860201</v>
      </c>
      <c r="I25" s="69">
        <v>18138.420900000001</v>
      </c>
      <c r="J25" s="70">
        <v>3.73176736635414</v>
      </c>
      <c r="K25" s="69">
        <v>20388.418699999998</v>
      </c>
      <c r="L25" s="70">
        <v>6.8735923184327197</v>
      </c>
      <c r="M25" s="70">
        <v>-0.11035666047019101</v>
      </c>
      <c r="N25" s="69">
        <v>6113291.9002</v>
      </c>
      <c r="O25" s="69">
        <v>104506478.51360001</v>
      </c>
      <c r="P25" s="69">
        <v>30684</v>
      </c>
      <c r="Q25" s="69">
        <v>28963</v>
      </c>
      <c r="R25" s="70">
        <v>5.9420640127058704</v>
      </c>
      <c r="S25" s="69">
        <v>15.8406478294877</v>
      </c>
      <c r="T25" s="69">
        <v>15.7747603356006</v>
      </c>
      <c r="U25" s="71">
        <v>0.41593938957746901</v>
      </c>
    </row>
    <row r="26" spans="1:21" ht="12" thickBot="1" x14ac:dyDescent="0.2">
      <c r="A26" s="54"/>
      <c r="B26" s="43" t="s">
        <v>24</v>
      </c>
      <c r="C26" s="44"/>
      <c r="D26" s="69">
        <v>741734.39289999998</v>
      </c>
      <c r="E26" s="69">
        <v>754283.59140000003</v>
      </c>
      <c r="F26" s="70">
        <v>98.336275819455693</v>
      </c>
      <c r="G26" s="69">
        <v>571800.43779999996</v>
      </c>
      <c r="H26" s="70">
        <v>29.719101956938001</v>
      </c>
      <c r="I26" s="69">
        <v>151263.25709999999</v>
      </c>
      <c r="J26" s="70">
        <v>20.393183671664101</v>
      </c>
      <c r="K26" s="69">
        <v>105871.04240000001</v>
      </c>
      <c r="L26" s="70">
        <v>18.515383235336198</v>
      </c>
      <c r="M26" s="70">
        <v>0.428750049786985</v>
      </c>
      <c r="N26" s="69">
        <v>8697136.7226</v>
      </c>
      <c r="O26" s="69">
        <v>208594244.81110001</v>
      </c>
      <c r="P26" s="69">
        <v>57547</v>
      </c>
      <c r="Q26" s="69">
        <v>55905</v>
      </c>
      <c r="R26" s="70">
        <v>2.9371254807262202</v>
      </c>
      <c r="S26" s="69">
        <v>12.8891930578484</v>
      </c>
      <c r="T26" s="69">
        <v>12.725637908952701</v>
      </c>
      <c r="U26" s="71">
        <v>1.2689324161848099</v>
      </c>
    </row>
    <row r="27" spans="1:21" ht="12" thickBot="1" x14ac:dyDescent="0.2">
      <c r="A27" s="54"/>
      <c r="B27" s="43" t="s">
        <v>25</v>
      </c>
      <c r="C27" s="44"/>
      <c r="D27" s="69">
        <v>323531.68670000002</v>
      </c>
      <c r="E27" s="69">
        <v>354418.21120000002</v>
      </c>
      <c r="F27" s="70">
        <v>91.285288530907195</v>
      </c>
      <c r="G27" s="69">
        <v>253474.0042</v>
      </c>
      <c r="H27" s="70">
        <v>27.639000978073501</v>
      </c>
      <c r="I27" s="69">
        <v>87057.678</v>
      </c>
      <c r="J27" s="70">
        <v>26.9085476257309</v>
      </c>
      <c r="K27" s="69">
        <v>67931.2209</v>
      </c>
      <c r="L27" s="70">
        <v>26.800074080338401</v>
      </c>
      <c r="M27" s="70">
        <v>0.28155621004008802</v>
      </c>
      <c r="N27" s="69">
        <v>4090027.4641999998</v>
      </c>
      <c r="O27" s="69">
        <v>84932570.125699997</v>
      </c>
      <c r="P27" s="69">
        <v>41428</v>
      </c>
      <c r="Q27" s="69">
        <v>37761</v>
      </c>
      <c r="R27" s="70">
        <v>9.7110775668017197</v>
      </c>
      <c r="S27" s="69">
        <v>7.8094932581828704</v>
      </c>
      <c r="T27" s="69">
        <v>7.8164439739413698</v>
      </c>
      <c r="U27" s="71">
        <v>-8.9003415826141005E-2</v>
      </c>
    </row>
    <row r="28" spans="1:21" ht="12" thickBot="1" x14ac:dyDescent="0.2">
      <c r="A28" s="54"/>
      <c r="B28" s="43" t="s">
        <v>26</v>
      </c>
      <c r="C28" s="44"/>
      <c r="D28" s="69">
        <v>1468622.0456999999</v>
      </c>
      <c r="E28" s="69">
        <v>1518487.7529</v>
      </c>
      <c r="F28" s="70">
        <v>96.716094212497495</v>
      </c>
      <c r="G28" s="69">
        <v>1080402.1816</v>
      </c>
      <c r="H28" s="70">
        <v>35.932902646038102</v>
      </c>
      <c r="I28" s="69">
        <v>50055.959199999998</v>
      </c>
      <c r="J28" s="70">
        <v>3.4083622363261901</v>
      </c>
      <c r="K28" s="69">
        <v>41754.6348</v>
      </c>
      <c r="L28" s="70">
        <v>3.86473070039199</v>
      </c>
      <c r="M28" s="70">
        <v>0.198812046609015</v>
      </c>
      <c r="N28" s="69">
        <v>21532033.921500001</v>
      </c>
      <c r="O28" s="69">
        <v>315543642.51709998</v>
      </c>
      <c r="P28" s="69">
        <v>57859</v>
      </c>
      <c r="Q28" s="69">
        <v>55989</v>
      </c>
      <c r="R28" s="70">
        <v>3.3399417742770998</v>
      </c>
      <c r="S28" s="69">
        <v>25.382776157555401</v>
      </c>
      <c r="T28" s="69">
        <v>23.727078443980101</v>
      </c>
      <c r="U28" s="71">
        <v>6.5229181524438404</v>
      </c>
    </row>
    <row r="29" spans="1:21" ht="12" thickBot="1" x14ac:dyDescent="0.2">
      <c r="A29" s="54"/>
      <c r="B29" s="43" t="s">
        <v>27</v>
      </c>
      <c r="C29" s="44"/>
      <c r="D29" s="69">
        <v>807231.35369999998</v>
      </c>
      <c r="E29" s="69">
        <v>872040.94330000004</v>
      </c>
      <c r="F29" s="70">
        <v>92.568056569139301</v>
      </c>
      <c r="G29" s="69">
        <v>653563.11580000003</v>
      </c>
      <c r="H29" s="70">
        <v>23.512379169669199</v>
      </c>
      <c r="I29" s="69">
        <v>126208.51089999999</v>
      </c>
      <c r="J29" s="70">
        <v>15.6347384577562</v>
      </c>
      <c r="K29" s="69">
        <v>79779.527100000007</v>
      </c>
      <c r="L29" s="70">
        <v>12.206858858971099</v>
      </c>
      <c r="M29" s="70">
        <v>0.58196614454486995</v>
      </c>
      <c r="N29" s="69">
        <v>11140665.069599999</v>
      </c>
      <c r="O29" s="69">
        <v>223887440.9481</v>
      </c>
      <c r="P29" s="69">
        <v>124681</v>
      </c>
      <c r="Q29" s="69">
        <v>128201</v>
      </c>
      <c r="R29" s="70">
        <v>-2.74568841116684</v>
      </c>
      <c r="S29" s="69">
        <v>6.4743734305948797</v>
      </c>
      <c r="T29" s="69">
        <v>6.4146608201184101</v>
      </c>
      <c r="U29" s="71">
        <v>0.92229172624327704</v>
      </c>
    </row>
    <row r="30" spans="1:21" ht="12" thickBot="1" x14ac:dyDescent="0.2">
      <c r="A30" s="54"/>
      <c r="B30" s="43" t="s">
        <v>28</v>
      </c>
      <c r="C30" s="44"/>
      <c r="D30" s="69">
        <v>1159928.5188</v>
      </c>
      <c r="E30" s="69">
        <v>1103266.8651999999</v>
      </c>
      <c r="F30" s="70">
        <v>105.13580670164799</v>
      </c>
      <c r="G30" s="69">
        <v>836290.24010000005</v>
      </c>
      <c r="H30" s="70">
        <v>38.699277258252003</v>
      </c>
      <c r="I30" s="69">
        <v>139189.0178</v>
      </c>
      <c r="J30" s="70">
        <v>11.999792706536599</v>
      </c>
      <c r="K30" s="69">
        <v>81394.386799999993</v>
      </c>
      <c r="L30" s="70">
        <v>9.7327916669537107</v>
      </c>
      <c r="M30" s="70">
        <v>0.71005671609777399</v>
      </c>
      <c r="N30" s="69">
        <v>14881982.242799999</v>
      </c>
      <c r="O30" s="69">
        <v>395926465.56849998</v>
      </c>
      <c r="P30" s="69">
        <v>91153</v>
      </c>
      <c r="Q30" s="69">
        <v>83527</v>
      </c>
      <c r="R30" s="70">
        <v>9.1299819220132399</v>
      </c>
      <c r="S30" s="69">
        <v>12.725072337717901</v>
      </c>
      <c r="T30" s="69">
        <v>12.1652555018138</v>
      </c>
      <c r="U30" s="71">
        <v>4.3993214423212796</v>
      </c>
    </row>
    <row r="31" spans="1:21" ht="12" thickBot="1" x14ac:dyDescent="0.2">
      <c r="A31" s="54"/>
      <c r="B31" s="43" t="s">
        <v>29</v>
      </c>
      <c r="C31" s="44"/>
      <c r="D31" s="69">
        <v>913593.62360000005</v>
      </c>
      <c r="E31" s="69">
        <v>681625.71620000002</v>
      </c>
      <c r="F31" s="70">
        <v>134.03156628144799</v>
      </c>
      <c r="G31" s="69">
        <v>496854.5478</v>
      </c>
      <c r="H31" s="70">
        <v>83.875467708861706</v>
      </c>
      <c r="I31" s="69">
        <v>104619.53720000001</v>
      </c>
      <c r="J31" s="70">
        <v>11.451430318410999</v>
      </c>
      <c r="K31" s="69">
        <v>22878.644700000001</v>
      </c>
      <c r="L31" s="70">
        <v>4.6046966463934602</v>
      </c>
      <c r="M31" s="70">
        <v>3.5728030909103601</v>
      </c>
      <c r="N31" s="69">
        <v>39188224.531900004</v>
      </c>
      <c r="O31" s="69">
        <v>404445631.15429997</v>
      </c>
      <c r="P31" s="69">
        <v>32910</v>
      </c>
      <c r="Q31" s="69">
        <v>31917</v>
      </c>
      <c r="R31" s="70">
        <v>3.11119466115237</v>
      </c>
      <c r="S31" s="69">
        <v>27.760365347918601</v>
      </c>
      <c r="T31" s="69">
        <v>30.122251825046199</v>
      </c>
      <c r="U31" s="71">
        <v>-8.5081246140902707</v>
      </c>
    </row>
    <row r="32" spans="1:21" ht="12" thickBot="1" x14ac:dyDescent="0.2">
      <c r="A32" s="54"/>
      <c r="B32" s="43" t="s">
        <v>30</v>
      </c>
      <c r="C32" s="44"/>
      <c r="D32" s="69">
        <v>131453.1574</v>
      </c>
      <c r="E32" s="69">
        <v>169087.59229999999</v>
      </c>
      <c r="F32" s="70">
        <v>77.742639546710294</v>
      </c>
      <c r="G32" s="69">
        <v>113123.8777</v>
      </c>
      <c r="H32" s="70">
        <v>16.202838934330501</v>
      </c>
      <c r="I32" s="69">
        <v>34302.499000000003</v>
      </c>
      <c r="J32" s="70">
        <v>26.094846010903002</v>
      </c>
      <c r="K32" s="69">
        <v>31195.5599</v>
      </c>
      <c r="L32" s="70">
        <v>27.5764591298129</v>
      </c>
      <c r="M32" s="70">
        <v>9.9595554943060993E-2</v>
      </c>
      <c r="N32" s="69">
        <v>1550605.9939999999</v>
      </c>
      <c r="O32" s="69">
        <v>39802589.9692</v>
      </c>
      <c r="P32" s="69">
        <v>25475</v>
      </c>
      <c r="Q32" s="69">
        <v>23682</v>
      </c>
      <c r="R32" s="70">
        <v>7.5711510852124002</v>
      </c>
      <c r="S32" s="69">
        <v>5.1600846869479904</v>
      </c>
      <c r="T32" s="69">
        <v>4.9301786377839703</v>
      </c>
      <c r="U32" s="71">
        <v>4.4554704643810403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8.1416000000000004</v>
      </c>
      <c r="H33" s="72"/>
      <c r="I33" s="72"/>
      <c r="J33" s="72"/>
      <c r="K33" s="69">
        <v>1.1816</v>
      </c>
      <c r="L33" s="70">
        <v>14.5131178146802</v>
      </c>
      <c r="M33" s="72"/>
      <c r="N33" s="69">
        <v>15.1328</v>
      </c>
      <c r="O33" s="69">
        <v>288.75150000000002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260983.0208</v>
      </c>
      <c r="E35" s="69">
        <v>310475.1188</v>
      </c>
      <c r="F35" s="70">
        <v>84.059238565947197</v>
      </c>
      <c r="G35" s="69">
        <v>195933.09160000001</v>
      </c>
      <c r="H35" s="70">
        <v>33.200072876306301</v>
      </c>
      <c r="I35" s="69">
        <v>32354.595499999999</v>
      </c>
      <c r="J35" s="70">
        <v>12.397203235989201</v>
      </c>
      <c r="K35" s="69">
        <v>12774.831700000001</v>
      </c>
      <c r="L35" s="70">
        <v>6.5199970028952503</v>
      </c>
      <c r="M35" s="70">
        <v>1.53268272019584</v>
      </c>
      <c r="N35" s="69">
        <v>4300098.7673000004</v>
      </c>
      <c r="O35" s="69">
        <v>63073404.311099999</v>
      </c>
      <c r="P35" s="69">
        <v>17551</v>
      </c>
      <c r="Q35" s="69">
        <v>17082</v>
      </c>
      <c r="R35" s="70">
        <v>2.7455801428404101</v>
      </c>
      <c r="S35" s="69">
        <v>14.869980103697801</v>
      </c>
      <c r="T35" s="69">
        <v>14.8665125102447</v>
      </c>
      <c r="U35" s="71">
        <v>2.3319422278387E-2</v>
      </c>
    </row>
    <row r="36" spans="1:21" ht="12" customHeight="1" thickBot="1" x14ac:dyDescent="0.2">
      <c r="A36" s="54"/>
      <c r="B36" s="43" t="s">
        <v>69</v>
      </c>
      <c r="C36" s="44"/>
      <c r="D36" s="69">
        <v>87816.35</v>
      </c>
      <c r="E36" s="72"/>
      <c r="F36" s="72"/>
      <c r="G36" s="69">
        <v>2735.04</v>
      </c>
      <c r="H36" s="70">
        <v>3110.7885076635098</v>
      </c>
      <c r="I36" s="69">
        <v>3427.01</v>
      </c>
      <c r="J36" s="70">
        <v>3.9024737420764999</v>
      </c>
      <c r="K36" s="69">
        <v>0</v>
      </c>
      <c r="L36" s="70">
        <v>0</v>
      </c>
      <c r="M36" s="72"/>
      <c r="N36" s="69">
        <v>2544686.56</v>
      </c>
      <c r="O36" s="69">
        <v>30434696.960000001</v>
      </c>
      <c r="P36" s="69">
        <v>69</v>
      </c>
      <c r="Q36" s="69">
        <v>347</v>
      </c>
      <c r="R36" s="70">
        <v>-80.115273775216096</v>
      </c>
      <c r="S36" s="69">
        <v>1272.70072463768</v>
      </c>
      <c r="T36" s="69">
        <v>238.23025936599399</v>
      </c>
      <c r="U36" s="71">
        <v>81.2815177398587</v>
      </c>
    </row>
    <row r="37" spans="1:21" ht="12" thickBot="1" x14ac:dyDescent="0.2">
      <c r="A37" s="54"/>
      <c r="B37" s="43" t="s">
        <v>36</v>
      </c>
      <c r="C37" s="44"/>
      <c r="D37" s="69">
        <v>345638.58</v>
      </c>
      <c r="E37" s="69">
        <v>153258.0674</v>
      </c>
      <c r="F37" s="70">
        <v>225.52716856196</v>
      </c>
      <c r="G37" s="69">
        <v>450148</v>
      </c>
      <c r="H37" s="70">
        <v>-23.216679847516801</v>
      </c>
      <c r="I37" s="69">
        <v>-49064.6</v>
      </c>
      <c r="J37" s="70">
        <v>-14.1953482160469</v>
      </c>
      <c r="K37" s="69">
        <v>-57160.73</v>
      </c>
      <c r="L37" s="70">
        <v>-12.6982081448768</v>
      </c>
      <c r="M37" s="70">
        <v>-0.141637974182625</v>
      </c>
      <c r="N37" s="69">
        <v>9647395.2799999993</v>
      </c>
      <c r="O37" s="69">
        <v>157712950.02000001</v>
      </c>
      <c r="P37" s="69">
        <v>152</v>
      </c>
      <c r="Q37" s="69">
        <v>202</v>
      </c>
      <c r="R37" s="70">
        <v>-24.752475247524799</v>
      </c>
      <c r="S37" s="69">
        <v>2273.93802631579</v>
      </c>
      <c r="T37" s="69">
        <v>2299.3111386138598</v>
      </c>
      <c r="U37" s="71">
        <v>-1.11582250722905</v>
      </c>
    </row>
    <row r="38" spans="1:21" ht="12" thickBot="1" x14ac:dyDescent="0.2">
      <c r="A38" s="54"/>
      <c r="B38" s="43" t="s">
        <v>37</v>
      </c>
      <c r="C38" s="44"/>
      <c r="D38" s="69">
        <v>133293.19</v>
      </c>
      <c r="E38" s="69">
        <v>85148.491299999994</v>
      </c>
      <c r="F38" s="70">
        <v>156.54204550774</v>
      </c>
      <c r="G38" s="69">
        <v>67240.160000000003</v>
      </c>
      <c r="H38" s="70">
        <v>98.234492600850402</v>
      </c>
      <c r="I38" s="69">
        <v>-3755.5</v>
      </c>
      <c r="J38" s="70">
        <v>-2.8174732707649999</v>
      </c>
      <c r="K38" s="69">
        <v>-11636.9</v>
      </c>
      <c r="L38" s="70">
        <v>-17.306472798399099</v>
      </c>
      <c r="M38" s="70">
        <v>-0.67727659428198195</v>
      </c>
      <c r="N38" s="69">
        <v>5897598.4299999997</v>
      </c>
      <c r="O38" s="69">
        <v>139409783.44</v>
      </c>
      <c r="P38" s="69">
        <v>55</v>
      </c>
      <c r="Q38" s="69">
        <v>19</v>
      </c>
      <c r="R38" s="70">
        <v>189.47368421052599</v>
      </c>
      <c r="S38" s="69">
        <v>2423.51254545455</v>
      </c>
      <c r="T38" s="69">
        <v>2325.14631578947</v>
      </c>
      <c r="U38" s="71">
        <v>4.0588289856210604</v>
      </c>
    </row>
    <row r="39" spans="1:21" ht="12" thickBot="1" x14ac:dyDescent="0.2">
      <c r="A39" s="54"/>
      <c r="B39" s="43" t="s">
        <v>38</v>
      </c>
      <c r="C39" s="44"/>
      <c r="D39" s="69">
        <v>139417.19</v>
      </c>
      <c r="E39" s="69">
        <v>79872.980599999995</v>
      </c>
      <c r="F39" s="70">
        <v>174.548625771454</v>
      </c>
      <c r="G39" s="69">
        <v>146252.20000000001</v>
      </c>
      <c r="H39" s="70">
        <v>-4.6734408097792697</v>
      </c>
      <c r="I39" s="69">
        <v>-30724.799999999999</v>
      </c>
      <c r="J39" s="70">
        <v>-22.038028452589</v>
      </c>
      <c r="K39" s="69">
        <v>-19623.060000000001</v>
      </c>
      <c r="L39" s="70">
        <v>-13.417275090562701</v>
      </c>
      <c r="M39" s="70">
        <v>0.56574968430000205</v>
      </c>
      <c r="N39" s="69">
        <v>5217773.32</v>
      </c>
      <c r="O39" s="69">
        <v>105247192.45999999</v>
      </c>
      <c r="P39" s="69">
        <v>78</v>
      </c>
      <c r="Q39" s="69">
        <v>50</v>
      </c>
      <c r="R39" s="70">
        <v>56</v>
      </c>
      <c r="S39" s="69">
        <v>1787.39987179487</v>
      </c>
      <c r="T39" s="69">
        <v>2062.9578000000001</v>
      </c>
      <c r="U39" s="71">
        <v>-15.416691729334101</v>
      </c>
    </row>
    <row r="40" spans="1:21" ht="12" thickBot="1" x14ac:dyDescent="0.2">
      <c r="A40" s="54"/>
      <c r="B40" s="43" t="s">
        <v>72</v>
      </c>
      <c r="C40" s="44"/>
      <c r="D40" s="69">
        <v>15.56</v>
      </c>
      <c r="E40" s="72"/>
      <c r="F40" s="72"/>
      <c r="G40" s="69">
        <v>88.8</v>
      </c>
      <c r="H40" s="70">
        <v>-82.477477477477507</v>
      </c>
      <c r="I40" s="69">
        <v>-1595.55</v>
      </c>
      <c r="J40" s="70">
        <v>-10254.177377892</v>
      </c>
      <c r="K40" s="69">
        <v>-11.73</v>
      </c>
      <c r="L40" s="70">
        <v>-13.209459459459501</v>
      </c>
      <c r="M40" s="70">
        <v>135.023017902813</v>
      </c>
      <c r="N40" s="69">
        <v>181.71</v>
      </c>
      <c r="O40" s="69">
        <v>4443.3100000000004</v>
      </c>
      <c r="P40" s="69">
        <v>2</v>
      </c>
      <c r="Q40" s="69">
        <v>4</v>
      </c>
      <c r="R40" s="70">
        <v>-50</v>
      </c>
      <c r="S40" s="69">
        <v>7.78</v>
      </c>
      <c r="T40" s="69">
        <v>9.4</v>
      </c>
      <c r="U40" s="71">
        <v>-20.822622107969199</v>
      </c>
    </row>
    <row r="41" spans="1:21" ht="12" customHeight="1" thickBot="1" x14ac:dyDescent="0.2">
      <c r="A41" s="54"/>
      <c r="B41" s="43" t="s">
        <v>33</v>
      </c>
      <c r="C41" s="44"/>
      <c r="D41" s="69">
        <v>165317.0931</v>
      </c>
      <c r="E41" s="69">
        <v>103189.0453</v>
      </c>
      <c r="F41" s="70">
        <v>160.20798779499901</v>
      </c>
      <c r="G41" s="69">
        <v>192011.02609999999</v>
      </c>
      <c r="H41" s="70">
        <v>-13.9022917288603</v>
      </c>
      <c r="I41" s="69">
        <v>10676.654699999999</v>
      </c>
      <c r="J41" s="70">
        <v>6.4582884321234202</v>
      </c>
      <c r="K41" s="69">
        <v>9880.5676000000003</v>
      </c>
      <c r="L41" s="70">
        <v>5.1458334454471197</v>
      </c>
      <c r="M41" s="70">
        <v>8.0570988654538003E-2</v>
      </c>
      <c r="N41" s="69">
        <v>1854104.3940999999</v>
      </c>
      <c r="O41" s="69">
        <v>62154743.520000003</v>
      </c>
      <c r="P41" s="69">
        <v>276</v>
      </c>
      <c r="Q41" s="69">
        <v>227</v>
      </c>
      <c r="R41" s="70">
        <v>21.585903083700401</v>
      </c>
      <c r="S41" s="69">
        <v>598.97497499999997</v>
      </c>
      <c r="T41" s="69">
        <v>480.27787048458202</v>
      </c>
      <c r="U41" s="71">
        <v>19.816705116172599</v>
      </c>
    </row>
    <row r="42" spans="1:21" ht="12" thickBot="1" x14ac:dyDescent="0.2">
      <c r="A42" s="54"/>
      <c r="B42" s="43" t="s">
        <v>34</v>
      </c>
      <c r="C42" s="44"/>
      <c r="D42" s="69">
        <v>525445.26249999995</v>
      </c>
      <c r="E42" s="69">
        <v>325399.90539999999</v>
      </c>
      <c r="F42" s="70">
        <v>161.47677174463001</v>
      </c>
      <c r="G42" s="69">
        <v>372889.75569999998</v>
      </c>
      <c r="H42" s="70">
        <v>40.911691583915498</v>
      </c>
      <c r="I42" s="69">
        <v>38183.250200000002</v>
      </c>
      <c r="J42" s="70">
        <v>7.2668368953083897</v>
      </c>
      <c r="K42" s="69">
        <v>26940.809600000001</v>
      </c>
      <c r="L42" s="70">
        <v>7.22487254964296</v>
      </c>
      <c r="M42" s="70">
        <v>0.417301512720687</v>
      </c>
      <c r="N42" s="69">
        <v>7542658.3184000002</v>
      </c>
      <c r="O42" s="69">
        <v>156813754.44600001</v>
      </c>
      <c r="P42" s="69">
        <v>3179</v>
      </c>
      <c r="Q42" s="69">
        <v>4760</v>
      </c>
      <c r="R42" s="70">
        <v>-33.214285714285701</v>
      </c>
      <c r="S42" s="69">
        <v>165.28633611198501</v>
      </c>
      <c r="T42" s="69">
        <v>121.101636134454</v>
      </c>
      <c r="U42" s="71">
        <v>26.732215751697201</v>
      </c>
    </row>
    <row r="43" spans="1:21" ht="12" thickBot="1" x14ac:dyDescent="0.2">
      <c r="A43" s="54"/>
      <c r="B43" s="43" t="s">
        <v>39</v>
      </c>
      <c r="C43" s="44"/>
      <c r="D43" s="69">
        <v>202694.03</v>
      </c>
      <c r="E43" s="69">
        <v>68877.071500000005</v>
      </c>
      <c r="F43" s="70">
        <v>294.28375159649499</v>
      </c>
      <c r="G43" s="69">
        <v>189201.035</v>
      </c>
      <c r="H43" s="70">
        <v>7.1315651100957203</v>
      </c>
      <c r="I43" s="69">
        <v>-29051.26</v>
      </c>
      <c r="J43" s="70">
        <v>-14.3325681570395</v>
      </c>
      <c r="K43" s="69">
        <v>-12117.43</v>
      </c>
      <c r="L43" s="70">
        <v>-6.4045262754508698</v>
      </c>
      <c r="M43" s="70">
        <v>1.39747702276803</v>
      </c>
      <c r="N43" s="69">
        <v>5609342.6200000001</v>
      </c>
      <c r="O43" s="69">
        <v>74224474.769999996</v>
      </c>
      <c r="P43" s="69">
        <v>170</v>
      </c>
      <c r="Q43" s="69">
        <v>145</v>
      </c>
      <c r="R43" s="70">
        <v>17.241379310344801</v>
      </c>
      <c r="S43" s="69">
        <v>1192.3178235294099</v>
      </c>
      <c r="T43" s="69">
        <v>1159.24944827586</v>
      </c>
      <c r="U43" s="71">
        <v>2.77345306771169</v>
      </c>
    </row>
    <row r="44" spans="1:21" ht="12" thickBot="1" x14ac:dyDescent="0.2">
      <c r="A44" s="54"/>
      <c r="B44" s="43" t="s">
        <v>40</v>
      </c>
      <c r="C44" s="44"/>
      <c r="D44" s="69">
        <v>105530.86</v>
      </c>
      <c r="E44" s="69">
        <v>14275.706200000001</v>
      </c>
      <c r="F44" s="70">
        <v>739.23390213788502</v>
      </c>
      <c r="G44" s="69">
        <v>82392.36</v>
      </c>
      <c r="H44" s="70">
        <v>28.0833077241628</v>
      </c>
      <c r="I44" s="69">
        <v>14157.9</v>
      </c>
      <c r="J44" s="70">
        <v>13.4158861208939</v>
      </c>
      <c r="K44" s="69">
        <v>9513.4500000000007</v>
      </c>
      <c r="L44" s="70">
        <v>11.5465196044876</v>
      </c>
      <c r="M44" s="70">
        <v>0.48819828768743201</v>
      </c>
      <c r="N44" s="69">
        <v>2311441.35</v>
      </c>
      <c r="O44" s="69">
        <v>29590338.41</v>
      </c>
      <c r="P44" s="69">
        <v>83</v>
      </c>
      <c r="Q44" s="69">
        <v>66</v>
      </c>
      <c r="R44" s="70">
        <v>25.7575757575758</v>
      </c>
      <c r="S44" s="69">
        <v>1271.4561445783099</v>
      </c>
      <c r="T44" s="69">
        <v>977.363787878788</v>
      </c>
      <c r="U44" s="71">
        <v>23.130357893473601</v>
      </c>
    </row>
    <row r="45" spans="1:21" ht="12" thickBot="1" x14ac:dyDescent="0.2">
      <c r="A45" s="55"/>
      <c r="B45" s="43" t="s">
        <v>35</v>
      </c>
      <c r="C45" s="44"/>
      <c r="D45" s="74">
        <v>16454.6479</v>
      </c>
      <c r="E45" s="75"/>
      <c r="F45" s="75"/>
      <c r="G45" s="74">
        <v>12671.379199999999</v>
      </c>
      <c r="H45" s="76">
        <v>29.856802801702901</v>
      </c>
      <c r="I45" s="74">
        <v>1170.2775999999999</v>
      </c>
      <c r="J45" s="76">
        <v>7.1121400294442001</v>
      </c>
      <c r="K45" s="74">
        <v>1540.2627</v>
      </c>
      <c r="L45" s="76">
        <v>12.1554463463614</v>
      </c>
      <c r="M45" s="76">
        <v>-0.24020908900799801</v>
      </c>
      <c r="N45" s="74">
        <v>218255.89379999999</v>
      </c>
      <c r="O45" s="74">
        <v>8496404.0485999994</v>
      </c>
      <c r="P45" s="74">
        <v>20</v>
      </c>
      <c r="Q45" s="74">
        <v>15</v>
      </c>
      <c r="R45" s="76">
        <v>33.3333333333333</v>
      </c>
      <c r="S45" s="74">
        <v>822.732395</v>
      </c>
      <c r="T45" s="74">
        <v>771.56012666666697</v>
      </c>
      <c r="U45" s="77">
        <v>6.2197949958361898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85888</v>
      </c>
      <c r="D2" s="37">
        <v>1125188.17405556</v>
      </c>
      <c r="E2" s="37">
        <v>769183.26814017096</v>
      </c>
      <c r="F2" s="37">
        <v>356004.905915385</v>
      </c>
      <c r="G2" s="37">
        <v>769183.26814017096</v>
      </c>
      <c r="H2" s="37">
        <v>0.31639588303903299</v>
      </c>
    </row>
    <row r="3" spans="1:8" x14ac:dyDescent="0.15">
      <c r="A3" s="37">
        <v>2</v>
      </c>
      <c r="B3" s="37">
        <v>13</v>
      </c>
      <c r="C3" s="37">
        <v>15111</v>
      </c>
      <c r="D3" s="37">
        <v>147369.890281764</v>
      </c>
      <c r="E3" s="37">
        <v>113682.92454078401</v>
      </c>
      <c r="F3" s="37">
        <v>33686.965740980297</v>
      </c>
      <c r="G3" s="37">
        <v>113682.92454078401</v>
      </c>
      <c r="H3" s="37">
        <v>0.228587845702894</v>
      </c>
    </row>
    <row r="4" spans="1:8" x14ac:dyDescent="0.15">
      <c r="A4" s="37">
        <v>3</v>
      </c>
      <c r="B4" s="37">
        <v>14</v>
      </c>
      <c r="C4" s="37">
        <v>137319</v>
      </c>
      <c r="D4" s="37">
        <v>209999.78990604301</v>
      </c>
      <c r="E4" s="37">
        <v>150008.54606161601</v>
      </c>
      <c r="F4" s="37">
        <v>59991.243844427299</v>
      </c>
      <c r="G4" s="37">
        <v>150008.54606161601</v>
      </c>
      <c r="H4" s="37">
        <v>0.28567287553605702</v>
      </c>
    </row>
    <row r="5" spans="1:8" x14ac:dyDescent="0.15">
      <c r="A5" s="37">
        <v>4</v>
      </c>
      <c r="B5" s="37">
        <v>15</v>
      </c>
      <c r="C5" s="37">
        <v>6663</v>
      </c>
      <c r="D5" s="37">
        <v>122638.567616239</v>
      </c>
      <c r="E5" s="37">
        <v>91456.540284615403</v>
      </c>
      <c r="F5" s="37">
        <v>31182.0273316239</v>
      </c>
      <c r="G5" s="37">
        <v>91456.540284615403</v>
      </c>
      <c r="H5" s="37">
        <v>0.254259552583807</v>
      </c>
    </row>
    <row r="6" spans="1:8" x14ac:dyDescent="0.15">
      <c r="A6" s="37">
        <v>5</v>
      </c>
      <c r="B6" s="37">
        <v>16</v>
      </c>
      <c r="C6" s="37">
        <v>13106</v>
      </c>
      <c r="D6" s="37">
        <v>1212531.5486376099</v>
      </c>
      <c r="E6" s="37">
        <v>742874.33724957297</v>
      </c>
      <c r="F6" s="37">
        <v>469657.21138803399</v>
      </c>
      <c r="G6" s="37">
        <v>742874.33724957297</v>
      </c>
      <c r="H6" s="37">
        <v>0.387336075433038</v>
      </c>
    </row>
    <row r="7" spans="1:8" x14ac:dyDescent="0.15">
      <c r="A7" s="37">
        <v>6</v>
      </c>
      <c r="B7" s="37">
        <v>17</v>
      </c>
      <c r="C7" s="37">
        <v>32766</v>
      </c>
      <c r="D7" s="37">
        <v>734382.286789743</v>
      </c>
      <c r="E7" s="37">
        <v>470255.50038034201</v>
      </c>
      <c r="F7" s="37">
        <v>264126.78640940198</v>
      </c>
      <c r="G7" s="37">
        <v>470255.50038034201</v>
      </c>
      <c r="H7" s="37">
        <v>0.35965843833733702</v>
      </c>
    </row>
    <row r="8" spans="1:8" x14ac:dyDescent="0.15">
      <c r="A8" s="37">
        <v>7</v>
      </c>
      <c r="B8" s="37">
        <v>18</v>
      </c>
      <c r="C8" s="37">
        <v>120842</v>
      </c>
      <c r="D8" s="37">
        <v>225424.77905042699</v>
      </c>
      <c r="E8" s="37">
        <v>177166.39535299101</v>
      </c>
      <c r="F8" s="37">
        <v>48258.3836974359</v>
      </c>
      <c r="G8" s="37">
        <v>177166.39535299101</v>
      </c>
      <c r="H8" s="37">
        <v>0.21407754684608399</v>
      </c>
    </row>
    <row r="9" spans="1:8" x14ac:dyDescent="0.15">
      <c r="A9" s="37">
        <v>8</v>
      </c>
      <c r="B9" s="37">
        <v>19</v>
      </c>
      <c r="C9" s="37">
        <v>39674</v>
      </c>
      <c r="D9" s="37">
        <v>475864.728476068</v>
      </c>
      <c r="E9" s="37">
        <v>335311.48038119602</v>
      </c>
      <c r="F9" s="37">
        <v>140553.24809487199</v>
      </c>
      <c r="G9" s="37">
        <v>335311.48038119602</v>
      </c>
      <c r="H9" s="37">
        <v>0.295363870621355</v>
      </c>
    </row>
    <row r="10" spans="1:8" x14ac:dyDescent="0.15">
      <c r="A10" s="37">
        <v>9</v>
      </c>
      <c r="B10" s="37">
        <v>21</v>
      </c>
      <c r="C10" s="37">
        <v>594728</v>
      </c>
      <c r="D10" s="37">
        <v>1634364.3779906</v>
      </c>
      <c r="E10" s="37">
        <v>1503773.97284957</v>
      </c>
      <c r="F10" s="37">
        <v>130590.405141026</v>
      </c>
      <c r="G10" s="37">
        <v>1503773.97284957</v>
      </c>
      <c r="H10" s="37">
        <v>7.9902870436752094E-2</v>
      </c>
    </row>
    <row r="11" spans="1:8" x14ac:dyDescent="0.15">
      <c r="A11" s="37">
        <v>10</v>
      </c>
      <c r="B11" s="37">
        <v>22</v>
      </c>
      <c r="C11" s="37">
        <v>24351</v>
      </c>
      <c r="D11" s="37">
        <v>475342.666165812</v>
      </c>
      <c r="E11" s="37">
        <v>410372.803115385</v>
      </c>
      <c r="F11" s="37">
        <v>64969.863050427397</v>
      </c>
      <c r="G11" s="37">
        <v>410372.803115385</v>
      </c>
      <c r="H11" s="37">
        <v>0.13668005772442901</v>
      </c>
    </row>
    <row r="12" spans="1:8" x14ac:dyDescent="0.15">
      <c r="A12" s="37">
        <v>11</v>
      </c>
      <c r="B12" s="37">
        <v>23</v>
      </c>
      <c r="C12" s="37">
        <v>275864.79200000002</v>
      </c>
      <c r="D12" s="37">
        <v>2706539.8645042698</v>
      </c>
      <c r="E12" s="37">
        <v>2253057.1729162401</v>
      </c>
      <c r="F12" s="37">
        <v>453482.69158803398</v>
      </c>
      <c r="G12" s="37">
        <v>2253057.1729162401</v>
      </c>
      <c r="H12" s="37">
        <v>0.16755071578119701</v>
      </c>
    </row>
    <row r="13" spans="1:8" x14ac:dyDescent="0.15">
      <c r="A13" s="37">
        <v>12</v>
      </c>
      <c r="B13" s="37">
        <v>24</v>
      </c>
      <c r="C13" s="37">
        <v>37738</v>
      </c>
      <c r="D13" s="37">
        <v>872071.69199230801</v>
      </c>
      <c r="E13" s="37">
        <v>748413.58413760702</v>
      </c>
      <c r="F13" s="37">
        <v>123658.107854701</v>
      </c>
      <c r="G13" s="37">
        <v>748413.58413760702</v>
      </c>
      <c r="H13" s="37">
        <v>0.14179809870011401</v>
      </c>
    </row>
    <row r="14" spans="1:8" x14ac:dyDescent="0.15">
      <c r="A14" s="37">
        <v>13</v>
      </c>
      <c r="B14" s="37">
        <v>25</v>
      </c>
      <c r="C14" s="37">
        <v>141941</v>
      </c>
      <c r="D14" s="37">
        <v>2472152.9345</v>
      </c>
      <c r="E14" s="37">
        <v>1794042.2811</v>
      </c>
      <c r="F14" s="37">
        <v>678110.65339999995</v>
      </c>
      <c r="G14" s="37">
        <v>1794042.2811</v>
      </c>
      <c r="H14" s="37">
        <v>0.27429963734713297</v>
      </c>
    </row>
    <row r="15" spans="1:8" x14ac:dyDescent="0.15">
      <c r="A15" s="37">
        <v>14</v>
      </c>
      <c r="B15" s="37">
        <v>26</v>
      </c>
      <c r="C15" s="37">
        <v>130996</v>
      </c>
      <c r="D15" s="37">
        <v>969576.71467561403</v>
      </c>
      <c r="E15" s="37">
        <v>656319.08678171097</v>
      </c>
      <c r="F15" s="37">
        <v>313257.62789390399</v>
      </c>
      <c r="G15" s="37">
        <v>656319.08678171097</v>
      </c>
      <c r="H15" s="37">
        <v>0.32308699575021099</v>
      </c>
    </row>
    <row r="16" spans="1:8" x14ac:dyDescent="0.15">
      <c r="A16" s="37">
        <v>15</v>
      </c>
      <c r="B16" s="37">
        <v>27</v>
      </c>
      <c r="C16" s="37">
        <v>211848.06</v>
      </c>
      <c r="D16" s="37">
        <v>1779876.2031</v>
      </c>
      <c r="E16" s="37">
        <v>1489380.2326</v>
      </c>
      <c r="F16" s="37">
        <v>290495.9705</v>
      </c>
      <c r="G16" s="37">
        <v>1489380.2326</v>
      </c>
      <c r="H16" s="37">
        <v>0.16321133458273401</v>
      </c>
    </row>
    <row r="17" spans="1:8" x14ac:dyDescent="0.15">
      <c r="A17" s="37">
        <v>16</v>
      </c>
      <c r="B17" s="37">
        <v>29</v>
      </c>
      <c r="C17" s="37">
        <v>320833</v>
      </c>
      <c r="D17" s="37">
        <v>4661514.5360170901</v>
      </c>
      <c r="E17" s="37">
        <v>3808129.8250076901</v>
      </c>
      <c r="F17" s="37">
        <v>853384.71100940194</v>
      </c>
      <c r="G17" s="37">
        <v>3808129.8250076901</v>
      </c>
      <c r="H17" s="37">
        <v>0.183070267059288</v>
      </c>
    </row>
    <row r="18" spans="1:8" x14ac:dyDescent="0.15">
      <c r="A18" s="37">
        <v>17</v>
      </c>
      <c r="B18" s="37">
        <v>31</v>
      </c>
      <c r="C18" s="37">
        <v>34658.728999999999</v>
      </c>
      <c r="D18" s="37">
        <v>324423.85573677497</v>
      </c>
      <c r="E18" s="37">
        <v>267480.38659953797</v>
      </c>
      <c r="F18" s="37">
        <v>56943.469137236301</v>
      </c>
      <c r="G18" s="37">
        <v>267480.38659953797</v>
      </c>
      <c r="H18" s="37">
        <v>0.17552183087127199</v>
      </c>
    </row>
    <row r="19" spans="1:8" x14ac:dyDescent="0.15">
      <c r="A19" s="37">
        <v>18</v>
      </c>
      <c r="B19" s="37">
        <v>32</v>
      </c>
      <c r="C19" s="37">
        <v>33000.616999999998</v>
      </c>
      <c r="D19" s="37">
        <v>486054.43278182403</v>
      </c>
      <c r="E19" s="37">
        <v>467916.015811408</v>
      </c>
      <c r="F19" s="37">
        <v>18138.4169704165</v>
      </c>
      <c r="G19" s="37">
        <v>467916.015811408</v>
      </c>
      <c r="H19" s="37">
        <v>3.7317665979518598E-2</v>
      </c>
    </row>
    <row r="20" spans="1:8" x14ac:dyDescent="0.15">
      <c r="A20" s="37">
        <v>19</v>
      </c>
      <c r="B20" s="37">
        <v>33</v>
      </c>
      <c r="C20" s="37">
        <v>49696.911999999997</v>
      </c>
      <c r="D20" s="37">
        <v>741734.27916617505</v>
      </c>
      <c r="E20" s="37">
        <v>590471.11155122903</v>
      </c>
      <c r="F20" s="37">
        <v>151263.167614946</v>
      </c>
      <c r="G20" s="37">
        <v>590471.11155122903</v>
      </c>
      <c r="H20" s="37">
        <v>0.20393174734352201</v>
      </c>
    </row>
    <row r="21" spans="1:8" x14ac:dyDescent="0.15">
      <c r="A21" s="37">
        <v>20</v>
      </c>
      <c r="B21" s="37">
        <v>34</v>
      </c>
      <c r="C21" s="37">
        <v>52196.868000000002</v>
      </c>
      <c r="D21" s="37">
        <v>323531.42140915198</v>
      </c>
      <c r="E21" s="37">
        <v>236474.03128525999</v>
      </c>
      <c r="F21" s="37">
        <v>87057.390123892197</v>
      </c>
      <c r="G21" s="37">
        <v>236474.03128525999</v>
      </c>
      <c r="H21" s="37">
        <v>0.26908480710995802</v>
      </c>
    </row>
    <row r="22" spans="1:8" x14ac:dyDescent="0.15">
      <c r="A22" s="37">
        <v>21</v>
      </c>
      <c r="B22" s="37">
        <v>35</v>
      </c>
      <c r="C22" s="37">
        <v>52340.927000000003</v>
      </c>
      <c r="D22" s="37">
        <v>1468622.0455053099</v>
      </c>
      <c r="E22" s="37">
        <v>1418566.1127017699</v>
      </c>
      <c r="F22" s="37">
        <v>50055.932803539799</v>
      </c>
      <c r="G22" s="37">
        <v>1418566.1127017699</v>
      </c>
      <c r="H22" s="37">
        <v>3.4083604394156503E-2</v>
      </c>
    </row>
    <row r="23" spans="1:8" x14ac:dyDescent="0.15">
      <c r="A23" s="37">
        <v>22</v>
      </c>
      <c r="B23" s="37">
        <v>36</v>
      </c>
      <c r="C23" s="37">
        <v>178387.647</v>
      </c>
      <c r="D23" s="37">
        <v>807231.35318318603</v>
      </c>
      <c r="E23" s="37">
        <v>681022.81978870695</v>
      </c>
      <c r="F23" s="37">
        <v>126208.533394479</v>
      </c>
      <c r="G23" s="37">
        <v>681022.81978870695</v>
      </c>
      <c r="H23" s="37">
        <v>0.15634741254387099</v>
      </c>
    </row>
    <row r="24" spans="1:8" x14ac:dyDescent="0.15">
      <c r="A24" s="37">
        <v>23</v>
      </c>
      <c r="B24" s="37">
        <v>37</v>
      </c>
      <c r="C24" s="37">
        <v>178375.96</v>
      </c>
      <c r="D24" s="37">
        <v>1159928.64756942</v>
      </c>
      <c r="E24" s="37">
        <v>1020739.52152899</v>
      </c>
      <c r="F24" s="37">
        <v>139189.12604043001</v>
      </c>
      <c r="G24" s="37">
        <v>1020739.52152899</v>
      </c>
      <c r="H24" s="37">
        <v>0.119998007060257</v>
      </c>
    </row>
    <row r="25" spans="1:8" x14ac:dyDescent="0.15">
      <c r="A25" s="37">
        <v>24</v>
      </c>
      <c r="B25" s="37">
        <v>38</v>
      </c>
      <c r="C25" s="37">
        <v>159025.715</v>
      </c>
      <c r="D25" s="37">
        <v>913593.55098761094</v>
      </c>
      <c r="E25" s="37">
        <v>808974.07267345104</v>
      </c>
      <c r="F25" s="37">
        <v>104619.478314159</v>
      </c>
      <c r="G25" s="37">
        <v>808974.07267345104</v>
      </c>
      <c r="H25" s="37">
        <v>0.114514247830519</v>
      </c>
    </row>
    <row r="26" spans="1:8" x14ac:dyDescent="0.15">
      <c r="A26" s="37">
        <v>25</v>
      </c>
      <c r="B26" s="37">
        <v>39</v>
      </c>
      <c r="C26" s="37">
        <v>74249.576000000001</v>
      </c>
      <c r="D26" s="37">
        <v>131453.09151899299</v>
      </c>
      <c r="E26" s="37">
        <v>97150.645675090898</v>
      </c>
      <c r="F26" s="37">
        <v>34302.445843901602</v>
      </c>
      <c r="G26" s="37">
        <v>97150.645675090898</v>
      </c>
      <c r="H26" s="37">
        <v>0.260948186516751</v>
      </c>
    </row>
    <row r="27" spans="1:8" x14ac:dyDescent="0.15">
      <c r="A27" s="37">
        <v>26</v>
      </c>
      <c r="B27" s="37">
        <v>42</v>
      </c>
      <c r="C27" s="37">
        <v>14692.946</v>
      </c>
      <c r="D27" s="37">
        <v>260983.02040000001</v>
      </c>
      <c r="E27" s="37">
        <v>228628.4351</v>
      </c>
      <c r="F27" s="37">
        <v>32354.585299999999</v>
      </c>
      <c r="G27" s="37">
        <v>228628.4351</v>
      </c>
      <c r="H27" s="37">
        <v>0.123971993466898</v>
      </c>
    </row>
    <row r="28" spans="1:8" x14ac:dyDescent="0.15">
      <c r="A28" s="37">
        <v>27</v>
      </c>
      <c r="B28" s="37">
        <v>75</v>
      </c>
      <c r="C28" s="37">
        <v>1832</v>
      </c>
      <c r="D28" s="37">
        <v>165317.094017094</v>
      </c>
      <c r="E28" s="37">
        <v>154640.44017094001</v>
      </c>
      <c r="F28" s="37">
        <v>10676.6538461538</v>
      </c>
      <c r="G28" s="37">
        <v>154640.44017094001</v>
      </c>
      <c r="H28" s="37">
        <v>6.4582878798062293E-2</v>
      </c>
    </row>
    <row r="29" spans="1:8" x14ac:dyDescent="0.15">
      <c r="A29" s="37">
        <v>28</v>
      </c>
      <c r="B29" s="37">
        <v>76</v>
      </c>
      <c r="C29" s="37">
        <v>3757</v>
      </c>
      <c r="D29" s="37">
        <v>525445.22953760705</v>
      </c>
      <c r="E29" s="37">
        <v>487262.01025299099</v>
      </c>
      <c r="F29" s="37">
        <v>38183.219284615399</v>
      </c>
      <c r="G29" s="37">
        <v>487262.01025299099</v>
      </c>
      <c r="H29" s="37">
        <v>7.2668314675188306E-2</v>
      </c>
    </row>
    <row r="30" spans="1:8" x14ac:dyDescent="0.15">
      <c r="A30" s="37">
        <v>29</v>
      </c>
      <c r="B30" s="37">
        <v>99</v>
      </c>
      <c r="C30" s="37">
        <v>18</v>
      </c>
      <c r="D30" s="37">
        <v>16454.647908630199</v>
      </c>
      <c r="E30" s="37">
        <v>15284.3702594357</v>
      </c>
      <c r="F30" s="37">
        <v>1170.2776491944601</v>
      </c>
      <c r="G30" s="37">
        <v>15284.3702594357</v>
      </c>
      <c r="H30" s="37">
        <v>7.1121403246840104E-2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68</v>
      </c>
      <c r="D32" s="34">
        <v>87816.35</v>
      </c>
      <c r="E32" s="34">
        <v>84389.34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112</v>
      </c>
      <c r="D33" s="34">
        <v>345638.58</v>
      </c>
      <c r="E33" s="34">
        <v>394703.18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51</v>
      </c>
      <c r="D34" s="34">
        <v>133293.19</v>
      </c>
      <c r="E34" s="34">
        <v>137048.69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68</v>
      </c>
      <c r="D35" s="34">
        <v>139417.19</v>
      </c>
      <c r="E35" s="34">
        <v>170141.99</v>
      </c>
      <c r="F35" s="30"/>
      <c r="G35" s="30"/>
      <c r="H35" s="30"/>
    </row>
    <row r="36" spans="1:8" ht="14.25" x14ac:dyDescent="0.2">
      <c r="A36" s="30"/>
      <c r="B36" s="33">
        <v>74</v>
      </c>
      <c r="C36" s="34">
        <v>29</v>
      </c>
      <c r="D36" s="34">
        <v>15.56</v>
      </c>
      <c r="E36" s="34">
        <v>1611.11</v>
      </c>
      <c r="F36" s="30"/>
      <c r="G36" s="30"/>
      <c r="H36" s="30"/>
    </row>
    <row r="37" spans="1:8" ht="14.25" x14ac:dyDescent="0.2">
      <c r="A37" s="30"/>
      <c r="B37" s="33">
        <v>77</v>
      </c>
      <c r="C37" s="34">
        <v>140</v>
      </c>
      <c r="D37" s="34">
        <v>202694.03</v>
      </c>
      <c r="E37" s="34">
        <v>231745.29</v>
      </c>
      <c r="F37" s="30"/>
      <c r="G37" s="30"/>
      <c r="H37" s="30"/>
    </row>
    <row r="38" spans="1:8" ht="14.25" x14ac:dyDescent="0.2">
      <c r="A38" s="30"/>
      <c r="B38" s="33">
        <v>78</v>
      </c>
      <c r="C38" s="34">
        <v>81</v>
      </c>
      <c r="D38" s="34">
        <v>105530.86</v>
      </c>
      <c r="E38" s="34">
        <v>91372.96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2015-11-15T03:33:13Z</dcterms:modified>
</cp:coreProperties>
</file>