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<sst xmlns="http://schemas.openxmlformats.org/spreadsheetml/2006/main" count="117" uniqueCount="75">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</sst>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>
      <alignment vertical="center"/>
    </xf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56" fillId="0" borderId="0" xfId="110"/>
    <xf numFmtId="0" fontId="57" fillId="0" borderId="0" xfId="110" applyNumberFormat="1" applyFont="1"/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111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25" Type="http://schemas.openxmlformats.org/officeDocument/2006/relationships/hyperlink" Target="cid:964fe8f22" TargetMode="External"/><Relationship Id="rId446" Type="http://schemas.openxmlformats.org/officeDocument/2006/relationships/image" Target="cid:edd0fa3b13" TargetMode="External"/><Relationship Id="rId467" Type="http://schemas.openxmlformats.org/officeDocument/2006/relationships/hyperlink" Target="cid:f70f25d6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15" Type="http://schemas.openxmlformats.org/officeDocument/2006/relationships/hyperlink" Target="cid:723deda52" TargetMode="External"/><Relationship Id="rId436" Type="http://schemas.openxmlformats.org/officeDocument/2006/relationships/image" Target="cid:c9d21daa13" TargetMode="External"/><Relationship Id="rId457" Type="http://schemas.openxmlformats.org/officeDocument/2006/relationships/hyperlink" Target="cid:9ab5e2f8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478" Type="http://schemas.openxmlformats.org/officeDocument/2006/relationships/image" Target="cid:d507c84813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26" Type="http://schemas.openxmlformats.org/officeDocument/2006/relationships/image" Target="cid:964fe90e13" TargetMode="External"/><Relationship Id="rId447" Type="http://schemas.openxmlformats.org/officeDocument/2006/relationships/hyperlink" Target="cid:f3fbabf8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468" Type="http://schemas.openxmlformats.org/officeDocument/2006/relationships/image" Target="cid:f70f260213" TargetMode="External"/><Relationship Id="rId489" Type="http://schemas.openxmlformats.org/officeDocument/2006/relationships/hyperlink" Target="cid:dbb2081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58" Type="http://schemas.openxmlformats.org/officeDocument/2006/relationships/image" Target="cid:9ab5e32213" TargetMode="External"/><Relationship Id="rId479" Type="http://schemas.openxmlformats.org/officeDocument/2006/relationships/hyperlink" Target="cid:db19d21f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32" sqref="F32"/>
    </sheetView>
  </sheetViews>
  <sheetFormatPr defaultRowHeight="11.2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>
      <c r="A2" s="11" t="s">
        <v>3</v>
      </c>
      <c r="B2" s="12"/>
      <c r="C2" s="61" t="s">
        <v>4</v>
      </c>
      <c r="D2" s="61"/>
      <c r="E2" s="13"/>
      <c r="F2" s="24"/>
      <c r="G2" s="14"/>
      <c r="H2" s="24"/>
      <c r="I2" s="20"/>
      <c r="J2" s="21"/>
      <c r="K2" s="22"/>
      <c r="L2" s="22"/>
    </row>
    <row r="3" spans="1:13">
      <c r="A3" s="62" t="s">
        <v>5</v>
      </c>
      <c r="B3" s="62"/>
      <c r="C3" s="62"/>
      <c r="D3" s="62"/>
      <c r="E3" s="15">
        <f>SUM(E4:E40)</f>
        <v>23388695.510000009</v>
      </c>
      <c r="F3" s="25">
        <f>RA!I7</f>
        <v>3596869.1105999998</v>
      </c>
      <c r="G3" s="16">
        <f>SUM(G4:G40)</f>
        <v>19791826.3994</v>
      </c>
      <c r="H3" s="27">
        <f>RA!J7</f>
        <v>15.378664915544899</v>
      </c>
      <c r="I3" s="20">
        <f>SUM(I4:I40)</f>
        <v>23388701.382450473</v>
      </c>
      <c r="J3" s="21">
        <f>SUM(J4:J40)</f>
        <v>19791826.512527213</v>
      </c>
      <c r="K3" s="22">
        <f>E3-I3</f>
        <v>-5.8724504634737968</v>
      </c>
      <c r="L3" s="22">
        <f>G3-J3</f>
        <v>-0.1131272129714489</v>
      </c>
    </row>
    <row r="4" spans="1:13">
      <c r="A4" s="63">
        <f>RA!A8</f>
        <v>42323</v>
      </c>
      <c r="B4" s="12">
        <v>12</v>
      </c>
      <c r="C4" s="60" t="s">
        <v>6</v>
      </c>
      <c r="D4" s="60"/>
      <c r="E4" s="15">
        <f>VLOOKUP(C4,RA!B8:D36,3,0)</f>
        <v>912552.14549999998</v>
      </c>
      <c r="F4" s="25">
        <f>VLOOKUP(C4,RA!B8:I39,8,0)</f>
        <v>276402.85810000001</v>
      </c>
      <c r="G4" s="16">
        <f t="shared" ref="G4:G40" si="0">E4-F4</f>
        <v>636149.28740000003</v>
      </c>
      <c r="H4" s="27">
        <f>RA!J8</f>
        <v>30.288993288000601</v>
      </c>
      <c r="I4" s="20">
        <f>VLOOKUP(B4,RMS!B:D,3,FALSE)</f>
        <v>912552.97446495702</v>
      </c>
      <c r="J4" s="21">
        <f>VLOOKUP(B4,RMS!B:E,4,FALSE)</f>
        <v>636149.30407094001</v>
      </c>
      <c r="K4" s="22">
        <f t="shared" ref="K4:K40" si="1">E4-I4</f>
        <v>-0.82896495703607798</v>
      </c>
      <c r="L4" s="22">
        <f t="shared" ref="L4:L40" si="2">G4-J4</f>
        <v>-1.6670939978212118E-2</v>
      </c>
    </row>
    <row r="5" spans="1:13">
      <c r="A5" s="63"/>
      <c r="B5" s="12">
        <v>13</v>
      </c>
      <c r="C5" s="60" t="s">
        <v>7</v>
      </c>
      <c r="D5" s="60"/>
      <c r="E5" s="15">
        <f>VLOOKUP(C5,RA!B8:D37,3,0)</f>
        <v>122396.20170000001</v>
      </c>
      <c r="F5" s="25">
        <f>VLOOKUP(C5,RA!B9:I40,8,0)</f>
        <v>27949.496299999999</v>
      </c>
      <c r="G5" s="16">
        <f t="shared" si="0"/>
        <v>94446.705400000006</v>
      </c>
      <c r="H5" s="27">
        <f>RA!J9</f>
        <v>22.835264421444901</v>
      </c>
      <c r="I5" s="20">
        <f>VLOOKUP(B5,RMS!B:D,3,FALSE)</f>
        <v>122396.25508544</v>
      </c>
      <c r="J5" s="21">
        <f>VLOOKUP(B5,RMS!B:E,4,FALSE)</f>
        <v>94446.706005786196</v>
      </c>
      <c r="K5" s="22">
        <f t="shared" si="1"/>
        <v>-5.3385439998237416E-2</v>
      </c>
      <c r="L5" s="22">
        <f t="shared" si="2"/>
        <v>-6.0578619013540447E-4</v>
      </c>
      <c r="M5" s="32"/>
    </row>
    <row r="6" spans="1:13">
      <c r="A6" s="63"/>
      <c r="B6" s="12">
        <v>14</v>
      </c>
      <c r="C6" s="60" t="s">
        <v>8</v>
      </c>
      <c r="D6" s="60"/>
      <c r="E6" s="15">
        <f>VLOOKUP(C6,RA!B10:D38,3,0)</f>
        <v>172599.18429999999</v>
      </c>
      <c r="F6" s="25">
        <f>VLOOKUP(C6,RA!B10:I41,8,0)</f>
        <v>49224.474900000001</v>
      </c>
      <c r="G6" s="16">
        <f t="shared" si="0"/>
        <v>123374.70939999999</v>
      </c>
      <c r="H6" s="27">
        <f>RA!J10</f>
        <v>28.519529277983999</v>
      </c>
      <c r="I6" s="20">
        <f>VLOOKUP(B6,RMS!B:D,3,FALSE)</f>
        <v>172601.60275112299</v>
      </c>
      <c r="J6" s="21">
        <f>VLOOKUP(B6,RMS!B:E,4,FALSE)</f>
        <v>123374.71194634</v>
      </c>
      <c r="K6" s="22">
        <f>E6-I6</f>
        <v>-2.4184511229977943</v>
      </c>
      <c r="L6" s="22">
        <f t="shared" si="2"/>
        <v>-2.5463400088483468E-3</v>
      </c>
      <c r="M6" s="32"/>
    </row>
    <row r="7" spans="1:13">
      <c r="A7" s="63"/>
      <c r="B7" s="12">
        <v>15</v>
      </c>
      <c r="C7" s="60" t="s">
        <v>9</v>
      </c>
      <c r="D7" s="60"/>
      <c r="E7" s="15">
        <f>VLOOKUP(C7,RA!B10:D39,3,0)</f>
        <v>107523.2907</v>
      </c>
      <c r="F7" s="25">
        <f>VLOOKUP(C7,RA!B11:I42,8,0)</f>
        <v>26305.918799999999</v>
      </c>
      <c r="G7" s="16">
        <f t="shared" si="0"/>
        <v>81217.371899999998</v>
      </c>
      <c r="H7" s="27">
        <f>RA!J11</f>
        <v>24.465321539866199</v>
      </c>
      <c r="I7" s="20">
        <f>VLOOKUP(B7,RMS!B:D,3,FALSE)</f>
        <v>107523.308106838</v>
      </c>
      <c r="J7" s="21">
        <f>VLOOKUP(B7,RMS!B:E,4,FALSE)</f>
        <v>81217.371727350401</v>
      </c>
      <c r="K7" s="22">
        <f t="shared" si="1"/>
        <v>-1.7406838000169955E-2</v>
      </c>
      <c r="L7" s="22">
        <f t="shared" si="2"/>
        <v>1.7264959751628339E-4</v>
      </c>
      <c r="M7" s="32"/>
    </row>
    <row r="8" spans="1:13">
      <c r="A8" s="63"/>
      <c r="B8" s="12">
        <v>16</v>
      </c>
      <c r="C8" s="60" t="s">
        <v>10</v>
      </c>
      <c r="D8" s="60"/>
      <c r="E8" s="15">
        <f>VLOOKUP(C8,RA!B12:D39,3,0)</f>
        <v>739989.60250000004</v>
      </c>
      <c r="F8" s="25">
        <f>VLOOKUP(C8,RA!B12:I43,8,0)</f>
        <v>266219.0612</v>
      </c>
      <c r="G8" s="16">
        <f t="shared" si="0"/>
        <v>473770.54130000004</v>
      </c>
      <c r="H8" s="27">
        <f>RA!J12</f>
        <v>35.976054298681902</v>
      </c>
      <c r="I8" s="20">
        <f>VLOOKUP(B8,RMS!B:D,3,FALSE)</f>
        <v>739989.62117350404</v>
      </c>
      <c r="J8" s="21">
        <f>VLOOKUP(B8,RMS!B:E,4,FALSE)</f>
        <v>473770.54196495702</v>
      </c>
      <c r="K8" s="22">
        <f t="shared" si="1"/>
        <v>-1.8673504004254937E-2</v>
      </c>
      <c r="L8" s="22">
        <f t="shared" si="2"/>
        <v>-6.6495698411017656E-4</v>
      </c>
      <c r="M8" s="32"/>
    </row>
    <row r="9" spans="1:13">
      <c r="A9" s="63"/>
      <c r="B9" s="12">
        <v>17</v>
      </c>
      <c r="C9" s="60" t="s">
        <v>11</v>
      </c>
      <c r="D9" s="60"/>
      <c r="E9" s="15">
        <f>VLOOKUP(C9,RA!B12:D40,3,0)</f>
        <v>590074.78850000002</v>
      </c>
      <c r="F9" s="25">
        <f>VLOOKUP(C9,RA!B13:I44,8,0)</f>
        <v>199369.1379</v>
      </c>
      <c r="G9" s="16">
        <f t="shared" si="0"/>
        <v>390705.65060000005</v>
      </c>
      <c r="H9" s="27">
        <f>RA!J13</f>
        <v>33.787096447012502</v>
      </c>
      <c r="I9" s="20">
        <f>VLOOKUP(B9,RMS!B:D,3,FALSE)</f>
        <v>590075.07353589695</v>
      </c>
      <c r="J9" s="21">
        <f>VLOOKUP(B9,RMS!B:E,4,FALSE)</f>
        <v>390705.64779059798</v>
      </c>
      <c r="K9" s="22">
        <f t="shared" si="1"/>
        <v>-0.28503589692991227</v>
      </c>
      <c r="L9" s="22">
        <f t="shared" si="2"/>
        <v>2.8094020672142506E-3</v>
      </c>
      <c r="M9" s="32"/>
    </row>
    <row r="10" spans="1:13">
      <c r="A10" s="63"/>
      <c r="B10" s="12">
        <v>18</v>
      </c>
      <c r="C10" s="60" t="s">
        <v>12</v>
      </c>
      <c r="D10" s="60"/>
      <c r="E10" s="15">
        <f>VLOOKUP(C10,RA!B14:D41,3,0)</f>
        <v>209790.75529999999</v>
      </c>
      <c r="F10" s="25">
        <f>VLOOKUP(C10,RA!B14:I44,8,0)</f>
        <v>46429.517099999997</v>
      </c>
      <c r="G10" s="16">
        <f t="shared" si="0"/>
        <v>163361.23819999999</v>
      </c>
      <c r="H10" s="27">
        <f>RA!J14</f>
        <v>22.131345603673498</v>
      </c>
      <c r="I10" s="20">
        <f>VLOOKUP(B10,RMS!B:D,3,FALSE)</f>
        <v>209790.764564957</v>
      </c>
      <c r="J10" s="21">
        <f>VLOOKUP(B10,RMS!B:E,4,FALSE)</f>
        <v>163361.23810256401</v>
      </c>
      <c r="K10" s="22">
        <f t="shared" si="1"/>
        <v>-9.2649570142384619E-3</v>
      </c>
      <c r="L10" s="22">
        <f t="shared" si="2"/>
        <v>9.7435986390337348E-5</v>
      </c>
      <c r="M10" s="32"/>
    </row>
    <row r="11" spans="1:13">
      <c r="A11" s="63"/>
      <c r="B11" s="12">
        <v>19</v>
      </c>
      <c r="C11" s="60" t="s">
        <v>13</v>
      </c>
      <c r="D11" s="60"/>
      <c r="E11" s="15">
        <f>VLOOKUP(C11,RA!B14:D42,3,0)</f>
        <v>320220.56430000003</v>
      </c>
      <c r="F11" s="25">
        <f>VLOOKUP(C11,RA!B15:I45,8,0)</f>
        <v>90468.971099999995</v>
      </c>
      <c r="G11" s="16">
        <f t="shared" si="0"/>
        <v>229751.59320000003</v>
      </c>
      <c r="H11" s="27">
        <f>RA!J15</f>
        <v>28.252080342736399</v>
      </c>
      <c r="I11" s="20">
        <f>VLOOKUP(B11,RMS!B:D,3,FALSE)</f>
        <v>320220.62614273501</v>
      </c>
      <c r="J11" s="21">
        <f>VLOOKUP(B11,RMS!B:E,4,FALSE)</f>
        <v>229751.59431538501</v>
      </c>
      <c r="K11" s="22">
        <f t="shared" si="1"/>
        <v>-6.1842734983656555E-2</v>
      </c>
      <c r="L11" s="22">
        <f t="shared" si="2"/>
        <v>-1.1153849773108959E-3</v>
      </c>
      <c r="M11" s="32"/>
    </row>
    <row r="12" spans="1:13">
      <c r="A12" s="63"/>
      <c r="B12" s="12">
        <v>21</v>
      </c>
      <c r="C12" s="60" t="s">
        <v>14</v>
      </c>
      <c r="D12" s="60"/>
      <c r="E12" s="15">
        <f>VLOOKUP(C12,RA!B16:D43,3,0)</f>
        <v>1301485.4254999999</v>
      </c>
      <c r="F12" s="25">
        <f>VLOOKUP(C12,RA!B16:I46,8,0)</f>
        <v>118274.8463</v>
      </c>
      <c r="G12" s="16">
        <f t="shared" si="0"/>
        <v>1183210.5791999998</v>
      </c>
      <c r="H12" s="27">
        <f>RA!J16</f>
        <v>9.0876811973950193</v>
      </c>
      <c r="I12" s="20">
        <f>VLOOKUP(B12,RMS!B:D,3,FALSE)</f>
        <v>1301485.1869256401</v>
      </c>
      <c r="J12" s="21">
        <f>VLOOKUP(B12,RMS!B:E,4,FALSE)</f>
        <v>1183210.5798102601</v>
      </c>
      <c r="K12" s="22">
        <f t="shared" si="1"/>
        <v>0.23857435979880393</v>
      </c>
      <c r="L12" s="22">
        <f t="shared" si="2"/>
        <v>-6.1026029288768768E-4</v>
      </c>
      <c r="M12" s="32"/>
    </row>
    <row r="13" spans="1:13">
      <c r="A13" s="63"/>
      <c r="B13" s="12">
        <v>22</v>
      </c>
      <c r="C13" s="60" t="s">
        <v>15</v>
      </c>
      <c r="D13" s="60"/>
      <c r="E13" s="15">
        <f>VLOOKUP(C13,RA!B16:D44,3,0)</f>
        <v>360763.05160000001</v>
      </c>
      <c r="F13" s="25">
        <f>VLOOKUP(C13,RA!B17:I47,8,0)</f>
        <v>51744.4329</v>
      </c>
      <c r="G13" s="16">
        <f t="shared" si="0"/>
        <v>309018.61869999999</v>
      </c>
      <c r="H13" s="27">
        <f>RA!J17</f>
        <v>14.3430522251409</v>
      </c>
      <c r="I13" s="20">
        <f>VLOOKUP(B13,RMS!B:D,3,FALSE)</f>
        <v>360762.98369914503</v>
      </c>
      <c r="J13" s="21">
        <f>VLOOKUP(B13,RMS!B:E,4,FALSE)</f>
        <v>309018.61746581201</v>
      </c>
      <c r="K13" s="22">
        <f t="shared" si="1"/>
        <v>6.790085497777909E-2</v>
      </c>
      <c r="L13" s="22">
        <f t="shared" si="2"/>
        <v>1.2341879773885012E-3</v>
      </c>
      <c r="M13" s="32"/>
    </row>
    <row r="14" spans="1:13">
      <c r="A14" s="63"/>
      <c r="B14" s="12">
        <v>23</v>
      </c>
      <c r="C14" s="60" t="s">
        <v>16</v>
      </c>
      <c r="D14" s="60"/>
      <c r="E14" s="15">
        <f>VLOOKUP(C14,RA!B18:D44,3,0)</f>
        <v>2269976.2684999998</v>
      </c>
      <c r="F14" s="25">
        <f>VLOOKUP(C14,RA!B18:I48,8,0)</f>
        <v>378135.7513</v>
      </c>
      <c r="G14" s="16">
        <f t="shared" si="0"/>
        <v>1891840.5171999997</v>
      </c>
      <c r="H14" s="27">
        <f>RA!J18</f>
        <v>16.6581367632478</v>
      </c>
      <c r="I14" s="20">
        <f>VLOOKUP(B14,RMS!B:D,3,FALSE)</f>
        <v>2269976.17638291</v>
      </c>
      <c r="J14" s="21">
        <f>VLOOKUP(B14,RMS!B:E,4,FALSE)</f>
        <v>1891840.5208119701</v>
      </c>
      <c r="K14" s="22">
        <f t="shared" si="1"/>
        <v>9.2117089778184891E-2</v>
      </c>
      <c r="L14" s="22">
        <f t="shared" si="2"/>
        <v>-3.6119704600423574E-3</v>
      </c>
      <c r="M14" s="32"/>
    </row>
    <row r="15" spans="1:13">
      <c r="A15" s="63"/>
      <c r="B15" s="12">
        <v>24</v>
      </c>
      <c r="C15" s="60" t="s">
        <v>17</v>
      </c>
      <c r="D15" s="60"/>
      <c r="E15" s="15">
        <f>VLOOKUP(C15,RA!B18:D45,3,0)</f>
        <v>735321.68729999999</v>
      </c>
      <c r="F15" s="25">
        <f>VLOOKUP(C15,RA!B19:I49,8,0)</f>
        <v>78233.402199999997</v>
      </c>
      <c r="G15" s="16">
        <f t="shared" si="0"/>
        <v>657088.28509999998</v>
      </c>
      <c r="H15" s="27">
        <f>RA!J19</f>
        <v>10.639343779898899</v>
      </c>
      <c r="I15" s="20">
        <f>VLOOKUP(B15,RMS!B:D,3,FALSE)</f>
        <v>735321.70625812002</v>
      </c>
      <c r="J15" s="21">
        <f>VLOOKUP(B15,RMS!B:E,4,FALSE)</f>
        <v>657088.28511965799</v>
      </c>
      <c r="K15" s="22">
        <f t="shared" si="1"/>
        <v>-1.8958120024763048E-2</v>
      </c>
      <c r="L15" s="22">
        <f t="shared" si="2"/>
        <v>-1.965800765901804E-5</v>
      </c>
      <c r="M15" s="32"/>
    </row>
    <row r="16" spans="1:13">
      <c r="A16" s="63"/>
      <c r="B16" s="12">
        <v>25</v>
      </c>
      <c r="C16" s="60" t="s">
        <v>18</v>
      </c>
      <c r="D16" s="60"/>
      <c r="E16" s="15">
        <f>VLOOKUP(C16,RA!B20:D46,3,0)</f>
        <v>1763438.5288</v>
      </c>
      <c r="F16" s="25">
        <f>VLOOKUP(C16,RA!B20:I50,8,0)</f>
        <v>381046.68709999998</v>
      </c>
      <c r="G16" s="16">
        <f t="shared" si="0"/>
        <v>1382391.8417</v>
      </c>
      <c r="H16" s="27">
        <f>RA!J20</f>
        <v>21.608163872845498</v>
      </c>
      <c r="I16" s="20">
        <f>VLOOKUP(B16,RMS!B:D,3,FALSE)</f>
        <v>1763438.5641999999</v>
      </c>
      <c r="J16" s="21">
        <f>VLOOKUP(B16,RMS!B:E,4,FALSE)</f>
        <v>1382391.8417</v>
      </c>
      <c r="K16" s="22">
        <f t="shared" si="1"/>
        <v>-3.5399999935179949E-2</v>
      </c>
      <c r="L16" s="22">
        <f t="shared" si="2"/>
        <v>0</v>
      </c>
      <c r="M16" s="32"/>
    </row>
    <row r="17" spans="1:13">
      <c r="A17" s="63"/>
      <c r="B17" s="12">
        <v>26</v>
      </c>
      <c r="C17" s="60" t="s">
        <v>19</v>
      </c>
      <c r="D17" s="60"/>
      <c r="E17" s="15">
        <f>VLOOKUP(C17,RA!B20:D47,3,0)</f>
        <v>727501.77520000003</v>
      </c>
      <c r="F17" s="25">
        <f>VLOOKUP(C17,RA!B21:I51,8,0)</f>
        <v>213242.47270000001</v>
      </c>
      <c r="G17" s="16">
        <f t="shared" si="0"/>
        <v>514259.30249999999</v>
      </c>
      <c r="H17" s="27">
        <f>RA!J21</f>
        <v>29.3116085718659</v>
      </c>
      <c r="I17" s="20">
        <f>VLOOKUP(B17,RMS!B:D,3,FALSE)</f>
        <v>727500.99383451301</v>
      </c>
      <c r="J17" s="21">
        <f>VLOOKUP(B17,RMS!B:E,4,FALSE)</f>
        <v>514259.30250088498</v>
      </c>
      <c r="K17" s="22">
        <f t="shared" si="1"/>
        <v>0.78136548702605069</v>
      </c>
      <c r="L17" s="22">
        <f t="shared" si="2"/>
        <v>-8.8498927652835846E-7</v>
      </c>
      <c r="M17" s="32"/>
    </row>
    <row r="18" spans="1:13">
      <c r="A18" s="63"/>
      <c r="B18" s="12">
        <v>27</v>
      </c>
      <c r="C18" s="60" t="s">
        <v>20</v>
      </c>
      <c r="D18" s="60"/>
      <c r="E18" s="15">
        <f>VLOOKUP(C18,RA!B22:D48,3,0)</f>
        <v>1546203.2123</v>
      </c>
      <c r="F18" s="25">
        <f>VLOOKUP(C18,RA!B22:I52,8,0)</f>
        <v>240221.4938</v>
      </c>
      <c r="G18" s="16">
        <f t="shared" si="0"/>
        <v>1305981.7185</v>
      </c>
      <c r="H18" s="27">
        <f>RA!J22</f>
        <v>15.5362174835135</v>
      </c>
      <c r="I18" s="20">
        <f>VLOOKUP(B18,RMS!B:D,3,FALSE)</f>
        <v>1546204.7063666701</v>
      </c>
      <c r="J18" s="21">
        <f>VLOOKUP(B18,RMS!B:E,4,FALSE)</f>
        <v>1305981.7185333299</v>
      </c>
      <c r="K18" s="22">
        <f t="shared" si="1"/>
        <v>-1.4940666700713336</v>
      </c>
      <c r="L18" s="22">
        <f t="shared" si="2"/>
        <v>-3.3329939469695091E-5</v>
      </c>
      <c r="M18" s="32"/>
    </row>
    <row r="19" spans="1:13">
      <c r="A19" s="63"/>
      <c r="B19" s="12">
        <v>29</v>
      </c>
      <c r="C19" s="60" t="s">
        <v>21</v>
      </c>
      <c r="D19" s="60"/>
      <c r="E19" s="15">
        <f>VLOOKUP(C19,RA!B22:D49,3,0)</f>
        <v>4034589.9807000002</v>
      </c>
      <c r="F19" s="25">
        <f>VLOOKUP(C19,RA!B23:I53,8,0)</f>
        <v>512532.56670000002</v>
      </c>
      <c r="G19" s="16">
        <f t="shared" si="0"/>
        <v>3522057.4140000003</v>
      </c>
      <c r="H19" s="27">
        <f>RA!J23</f>
        <v>12.7034610493698</v>
      </c>
      <c r="I19" s="20">
        <f>VLOOKUP(B19,RMS!B:D,3,FALSE)</f>
        <v>4034592.1791521399</v>
      </c>
      <c r="J19" s="21">
        <f>VLOOKUP(B19,RMS!B:E,4,FALSE)</f>
        <v>3522057.4464290598</v>
      </c>
      <c r="K19" s="22">
        <f t="shared" si="1"/>
        <v>-2.1984521397389472</v>
      </c>
      <c r="L19" s="22">
        <f t="shared" si="2"/>
        <v>-3.2429059501737356E-2</v>
      </c>
      <c r="M19" s="32"/>
    </row>
    <row r="20" spans="1:13">
      <c r="A20" s="63"/>
      <c r="B20" s="12">
        <v>31</v>
      </c>
      <c r="C20" s="60" t="s">
        <v>22</v>
      </c>
      <c r="D20" s="60"/>
      <c r="E20" s="15">
        <f>VLOOKUP(C20,RA!B24:D50,3,0)</f>
        <v>295402.75170000002</v>
      </c>
      <c r="F20" s="25">
        <f>VLOOKUP(C20,RA!B24:I54,8,0)</f>
        <v>50455.369599999998</v>
      </c>
      <c r="G20" s="16">
        <f t="shared" si="0"/>
        <v>244947.38210000002</v>
      </c>
      <c r="H20" s="27">
        <f>RA!J24</f>
        <v>17.080196209966498</v>
      </c>
      <c r="I20" s="20">
        <f>VLOOKUP(B20,RMS!B:D,3,FALSE)</f>
        <v>295402.787422041</v>
      </c>
      <c r="J20" s="21">
        <f>VLOOKUP(B20,RMS!B:E,4,FALSE)</f>
        <v>244947.389678009</v>
      </c>
      <c r="K20" s="22">
        <f t="shared" si="1"/>
        <v>-3.5722040978726E-2</v>
      </c>
      <c r="L20" s="22">
        <f t="shared" si="2"/>
        <v>-7.5780089828185737E-3</v>
      </c>
      <c r="M20" s="32"/>
    </row>
    <row r="21" spans="1:13">
      <c r="A21" s="63"/>
      <c r="B21" s="12">
        <v>32</v>
      </c>
      <c r="C21" s="60" t="s">
        <v>23</v>
      </c>
      <c r="D21" s="60"/>
      <c r="E21" s="15">
        <f>VLOOKUP(C21,RA!B24:D51,3,0)</f>
        <v>426799.05869999999</v>
      </c>
      <c r="F21" s="25">
        <f>VLOOKUP(C21,RA!B25:I55,8,0)</f>
        <v>18596.506600000001</v>
      </c>
      <c r="G21" s="16">
        <f t="shared" si="0"/>
        <v>408202.55209999997</v>
      </c>
      <c r="H21" s="27">
        <f>RA!J25</f>
        <v>4.35720422079741</v>
      </c>
      <c r="I21" s="20">
        <f>VLOOKUP(B21,RMS!B:D,3,FALSE)</f>
        <v>426799.03767495602</v>
      </c>
      <c r="J21" s="21">
        <f>VLOOKUP(B21,RMS!B:E,4,FALSE)</f>
        <v>408202.56894299103</v>
      </c>
      <c r="K21" s="22">
        <f t="shared" si="1"/>
        <v>2.1025043970439583E-2</v>
      </c>
      <c r="L21" s="22">
        <f t="shared" si="2"/>
        <v>-1.6842991055455059E-2</v>
      </c>
      <c r="M21" s="32"/>
    </row>
    <row r="22" spans="1:13">
      <c r="A22" s="63"/>
      <c r="B22" s="12">
        <v>33</v>
      </c>
      <c r="C22" s="60" t="s">
        <v>24</v>
      </c>
      <c r="D22" s="60"/>
      <c r="E22" s="15">
        <f>VLOOKUP(C22,RA!B26:D52,3,0)</f>
        <v>631410.69799999997</v>
      </c>
      <c r="F22" s="25">
        <f>VLOOKUP(C22,RA!B26:I56,8,0)</f>
        <v>133978.19639999999</v>
      </c>
      <c r="G22" s="16">
        <f t="shared" si="0"/>
        <v>497432.50159999996</v>
      </c>
      <c r="H22" s="27">
        <f>RA!J26</f>
        <v>21.218867026545102</v>
      </c>
      <c r="I22" s="20">
        <f>VLOOKUP(B22,RMS!B:D,3,FALSE)</f>
        <v>631410.60287807998</v>
      </c>
      <c r="J22" s="21">
        <f>VLOOKUP(B22,RMS!B:E,4,FALSE)</f>
        <v>497432.49460610299</v>
      </c>
      <c r="K22" s="22">
        <f t="shared" si="1"/>
        <v>9.5121919992379844E-2</v>
      </c>
      <c r="L22" s="22">
        <f t="shared" si="2"/>
        <v>6.9938969681970775E-3</v>
      </c>
      <c r="M22" s="32"/>
    </row>
    <row r="23" spans="1:13">
      <c r="A23" s="63"/>
      <c r="B23" s="12">
        <v>34</v>
      </c>
      <c r="C23" s="60" t="s">
        <v>25</v>
      </c>
      <c r="D23" s="60"/>
      <c r="E23" s="15">
        <f>VLOOKUP(C23,RA!B26:D53,3,0)</f>
        <v>300163.37640000001</v>
      </c>
      <c r="F23" s="25">
        <f>VLOOKUP(C23,RA!B27:I57,8,0)</f>
        <v>80686.190199999997</v>
      </c>
      <c r="G23" s="16">
        <f t="shared" si="0"/>
        <v>219477.1862</v>
      </c>
      <c r="H23" s="27">
        <f>RA!J27</f>
        <v>26.880757795207199</v>
      </c>
      <c r="I23" s="20">
        <f>VLOOKUP(B23,RMS!B:D,3,FALSE)</f>
        <v>300163.12018907798</v>
      </c>
      <c r="J23" s="21">
        <f>VLOOKUP(B23,RMS!B:E,4,FALSE)</f>
        <v>219477.217330969</v>
      </c>
      <c r="K23" s="22">
        <f t="shared" si="1"/>
        <v>0.25621092203073204</v>
      </c>
      <c r="L23" s="22">
        <f t="shared" si="2"/>
        <v>-3.1130969000514597E-2</v>
      </c>
      <c r="M23" s="32"/>
    </row>
    <row r="24" spans="1:13">
      <c r="A24" s="63"/>
      <c r="B24" s="12">
        <v>35</v>
      </c>
      <c r="C24" s="60" t="s">
        <v>26</v>
      </c>
      <c r="D24" s="60"/>
      <c r="E24" s="15">
        <f>VLOOKUP(C24,RA!B28:D54,3,0)</f>
        <v>1352195.7589</v>
      </c>
      <c r="F24" s="25">
        <f>VLOOKUP(C24,RA!B28:I58,8,0)</f>
        <v>36297.757899999997</v>
      </c>
      <c r="G24" s="16">
        <f t="shared" si="0"/>
        <v>1315898.0009999999</v>
      </c>
      <c r="H24" s="27">
        <f>RA!J28</f>
        <v>2.6843567331943099</v>
      </c>
      <c r="I24" s="20">
        <f>VLOOKUP(B24,RMS!B:D,3,FALSE)</f>
        <v>1352195.7580327401</v>
      </c>
      <c r="J24" s="21">
        <f>VLOOKUP(B24,RMS!B:E,4,FALSE)</f>
        <v>1315898.0201610599</v>
      </c>
      <c r="K24" s="22">
        <f t="shared" si="1"/>
        <v>8.6725992150604725E-4</v>
      </c>
      <c r="L24" s="22">
        <f t="shared" si="2"/>
        <v>-1.9161059986799955E-2</v>
      </c>
      <c r="M24" s="32"/>
    </row>
    <row r="25" spans="1:13">
      <c r="A25" s="63"/>
      <c r="B25" s="12">
        <v>36</v>
      </c>
      <c r="C25" s="60" t="s">
        <v>27</v>
      </c>
      <c r="D25" s="60"/>
      <c r="E25" s="15">
        <f>VLOOKUP(C25,RA!B28:D55,3,0)</f>
        <v>709448.97050000005</v>
      </c>
      <c r="F25" s="25">
        <f>VLOOKUP(C25,RA!B29:I59,8,0)</f>
        <v>103634.91</v>
      </c>
      <c r="G25" s="16">
        <f t="shared" si="0"/>
        <v>605814.06050000002</v>
      </c>
      <c r="H25" s="27">
        <f>RA!J29</f>
        <v>14.607803282449099</v>
      </c>
      <c r="I25" s="20">
        <f>VLOOKUP(B25,RMS!B:D,3,FALSE)</f>
        <v>709448.96719999996</v>
      </c>
      <c r="J25" s="21">
        <f>VLOOKUP(B25,RMS!B:E,4,FALSE)</f>
        <v>605814.09988661204</v>
      </c>
      <c r="K25" s="22">
        <f t="shared" si="1"/>
        <v>3.3000000985339284E-3</v>
      </c>
      <c r="L25" s="22">
        <f t="shared" si="2"/>
        <v>-3.9386612013913691E-2</v>
      </c>
      <c r="M25" s="32"/>
    </row>
    <row r="26" spans="1:13">
      <c r="A26" s="63"/>
      <c r="B26" s="12">
        <v>37</v>
      </c>
      <c r="C26" s="60" t="s">
        <v>73</v>
      </c>
      <c r="D26" s="60"/>
      <c r="E26" s="15">
        <f>VLOOKUP(C26,RA!B30:D56,3,0)</f>
        <v>990597.08400000003</v>
      </c>
      <c r="F26" s="25">
        <f>VLOOKUP(C26,RA!B30:I60,8,0)</f>
        <v>112357.7151</v>
      </c>
      <c r="G26" s="16">
        <f t="shared" si="0"/>
        <v>878239.3689</v>
      </c>
      <c r="H26" s="27">
        <f>RA!J30</f>
        <v>11.342423364129299</v>
      </c>
      <c r="I26" s="20">
        <f>VLOOKUP(B26,RMS!B:D,3,FALSE)</f>
        <v>990597.159036192</v>
      </c>
      <c r="J26" s="21">
        <f>VLOOKUP(B26,RMS!B:E,4,FALSE)</f>
        <v>878239.35024000797</v>
      </c>
      <c r="K26" s="22">
        <f t="shared" si="1"/>
        <v>-7.5036191963590682E-2</v>
      </c>
      <c r="L26" s="22">
        <f t="shared" si="2"/>
        <v>1.865999202709645E-2</v>
      </c>
      <c r="M26" s="32"/>
    </row>
    <row r="27" spans="1:13">
      <c r="A27" s="63"/>
      <c r="B27" s="12">
        <v>38</v>
      </c>
      <c r="C27" s="60" t="s">
        <v>29</v>
      </c>
      <c r="D27" s="60"/>
      <c r="E27" s="15">
        <f>VLOOKUP(C27,RA!B30:D57,3,0)</f>
        <v>786724.38320000004</v>
      </c>
      <c r="F27" s="25">
        <f>VLOOKUP(C27,RA!B31:I61,8,0)</f>
        <v>76004.832800000004</v>
      </c>
      <c r="G27" s="16">
        <f t="shared" si="0"/>
        <v>710719.55040000007</v>
      </c>
      <c r="H27" s="27">
        <f>RA!J31</f>
        <v>9.6609224809901608</v>
      </c>
      <c r="I27" s="20">
        <f>VLOOKUP(B27,RMS!B:D,3,FALSE)</f>
        <v>786724.327797345</v>
      </c>
      <c r="J27" s="21">
        <f>VLOOKUP(B27,RMS!B:E,4,FALSE)</f>
        <v>710719.52165309701</v>
      </c>
      <c r="K27" s="22">
        <f t="shared" si="1"/>
        <v>5.5402655038051307E-2</v>
      </c>
      <c r="L27" s="22">
        <f t="shared" si="2"/>
        <v>2.8746903059072793E-2</v>
      </c>
      <c r="M27" s="32"/>
    </row>
    <row r="28" spans="1:13">
      <c r="A28" s="63"/>
      <c r="B28" s="12">
        <v>39</v>
      </c>
      <c r="C28" s="60" t="s">
        <v>30</v>
      </c>
      <c r="D28" s="60"/>
      <c r="E28" s="15">
        <f>VLOOKUP(C28,RA!B32:D58,3,0)</f>
        <v>122405.7426</v>
      </c>
      <c r="F28" s="25">
        <f>VLOOKUP(C28,RA!B32:I62,8,0)</f>
        <v>32230.605599999999</v>
      </c>
      <c r="G28" s="16">
        <f t="shared" si="0"/>
        <v>90175.137000000002</v>
      </c>
      <c r="H28" s="27">
        <f>RA!J32</f>
        <v>26.3309587568321</v>
      </c>
      <c r="I28" s="20">
        <f>VLOOKUP(B28,RMS!B:D,3,FALSE)</f>
        <v>122405.69984467899</v>
      </c>
      <c r="J28" s="21">
        <f>VLOOKUP(B28,RMS!B:E,4,FALSE)</f>
        <v>90175.121030046197</v>
      </c>
      <c r="K28" s="22">
        <f t="shared" si="1"/>
        <v>4.275532100291457E-2</v>
      </c>
      <c r="L28" s="22">
        <f t="shared" si="2"/>
        <v>1.5969953805324621E-2</v>
      </c>
      <c r="M28" s="32"/>
    </row>
    <row r="29" spans="1:13">
      <c r="A29" s="63"/>
      <c r="B29" s="12">
        <v>40</v>
      </c>
      <c r="C29" s="60" t="s">
        <v>31</v>
      </c>
      <c r="D29" s="60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3"/>
      <c r="B30" s="12">
        <v>42</v>
      </c>
      <c r="C30" s="60" t="s">
        <v>32</v>
      </c>
      <c r="D30" s="60"/>
      <c r="E30" s="15">
        <f>VLOOKUP(C30,RA!B34:D61,3,0)</f>
        <v>216781.5821</v>
      </c>
      <c r="F30" s="25">
        <f>VLOOKUP(C30,RA!B34:I65,8,0)</f>
        <v>27422.698400000001</v>
      </c>
      <c r="G30" s="16">
        <f t="shared" si="0"/>
        <v>189358.88370000001</v>
      </c>
      <c r="H30" s="27">
        <f>RA!J34</f>
        <v>0</v>
      </c>
      <c r="I30" s="20">
        <f>VLOOKUP(B30,RMS!B:D,3,FALSE)</f>
        <v>216781.5809</v>
      </c>
      <c r="J30" s="21">
        <f>VLOOKUP(B30,RMS!B:E,4,FALSE)</f>
        <v>189358.89240000001</v>
      </c>
      <c r="K30" s="22">
        <f t="shared" si="1"/>
        <v>1.1999999987892807E-3</v>
      </c>
      <c r="L30" s="22">
        <f t="shared" si="2"/>
        <v>-8.7000000057742E-3</v>
      </c>
      <c r="M30" s="32"/>
    </row>
    <row r="31" spans="1:13" s="35" customFormat="1" ht="12" thickBot="1">
      <c r="A31" s="63"/>
      <c r="B31" s="12">
        <v>70</v>
      </c>
      <c r="C31" s="64" t="s">
        <v>69</v>
      </c>
      <c r="D31" s="65"/>
      <c r="E31" s="15">
        <f>VLOOKUP(C31,RA!B35:D62,3,0)</f>
        <v>87871.03</v>
      </c>
      <c r="F31" s="25">
        <f>VLOOKUP(C31,RA!B35:I66,8,0)</f>
        <v>3188.61</v>
      </c>
      <c r="G31" s="16">
        <f t="shared" si="0"/>
        <v>84682.42</v>
      </c>
      <c r="H31" s="27">
        <f>RA!J35</f>
        <v>12.6499207794092</v>
      </c>
      <c r="I31" s="20">
        <f>VLOOKUP(B31,RMS!B:D,3,FALSE)</f>
        <v>87871.03</v>
      </c>
      <c r="J31" s="21">
        <f>VLOOKUP(B31,RMS!B:E,4,FALSE)</f>
        <v>84682.42</v>
      </c>
      <c r="K31" s="22">
        <f t="shared" si="1"/>
        <v>0</v>
      </c>
      <c r="L31" s="22">
        <f t="shared" si="2"/>
        <v>0</v>
      </c>
    </row>
    <row r="32" spans="1:13">
      <c r="A32" s="63"/>
      <c r="B32" s="12">
        <v>71</v>
      </c>
      <c r="C32" s="60" t="s">
        <v>36</v>
      </c>
      <c r="D32" s="60"/>
      <c r="E32" s="15">
        <f>VLOOKUP(C32,RA!B34:D62,3,0)</f>
        <v>349572.72</v>
      </c>
      <c r="F32" s="25">
        <f>VLOOKUP(C32,RA!B34:I66,8,0)</f>
        <v>-39747.85</v>
      </c>
      <c r="G32" s="16">
        <f t="shared" si="0"/>
        <v>389320.56999999995</v>
      </c>
      <c r="H32" s="27">
        <f>RA!J35</f>
        <v>12.6499207794092</v>
      </c>
      <c r="I32" s="20">
        <f>VLOOKUP(B32,RMS!B:D,3,FALSE)</f>
        <v>349572.72</v>
      </c>
      <c r="J32" s="21">
        <f>VLOOKUP(B32,RMS!B:E,4,FALSE)</f>
        <v>389320.57</v>
      </c>
      <c r="K32" s="22">
        <f t="shared" si="1"/>
        <v>0</v>
      </c>
      <c r="L32" s="22">
        <f t="shared" si="2"/>
        <v>0</v>
      </c>
      <c r="M32" s="32"/>
    </row>
    <row r="33" spans="1:13">
      <c r="A33" s="63"/>
      <c r="B33" s="12">
        <v>72</v>
      </c>
      <c r="C33" s="60" t="s">
        <v>37</v>
      </c>
      <c r="D33" s="60"/>
      <c r="E33" s="15">
        <f>VLOOKUP(C33,RA!B34:D63,3,0)</f>
        <v>118101.73</v>
      </c>
      <c r="F33" s="25">
        <f>VLOOKUP(C33,RA!B34:I67,8,0)</f>
        <v>-7082.87</v>
      </c>
      <c r="G33" s="16">
        <f t="shared" si="0"/>
        <v>125184.59999999999</v>
      </c>
      <c r="H33" s="27">
        <f>RA!J34</f>
        <v>0</v>
      </c>
      <c r="I33" s="20">
        <f>VLOOKUP(B33,RMS!B:D,3,FALSE)</f>
        <v>118101.73</v>
      </c>
      <c r="J33" s="21">
        <f>VLOOKUP(B33,RMS!B:E,4,FALSE)</f>
        <v>125184.6</v>
      </c>
      <c r="K33" s="22">
        <f t="shared" si="1"/>
        <v>0</v>
      </c>
      <c r="L33" s="22">
        <f t="shared" si="2"/>
        <v>0</v>
      </c>
      <c r="M33" s="32"/>
    </row>
    <row r="34" spans="1:13">
      <c r="A34" s="63"/>
      <c r="B34" s="12">
        <v>73</v>
      </c>
      <c r="C34" s="60" t="s">
        <v>38</v>
      </c>
      <c r="D34" s="60"/>
      <c r="E34" s="15">
        <f>VLOOKUP(C34,RA!B35:D64,3,0)</f>
        <v>169672.74</v>
      </c>
      <c r="F34" s="25">
        <f>VLOOKUP(C34,RA!B35:I68,8,0)</f>
        <v>-23092.35</v>
      </c>
      <c r="G34" s="16">
        <f t="shared" si="0"/>
        <v>192765.09</v>
      </c>
      <c r="H34" s="27">
        <f>RA!J35</f>
        <v>12.6499207794092</v>
      </c>
      <c r="I34" s="20">
        <f>VLOOKUP(B34,RMS!B:D,3,FALSE)</f>
        <v>169672.74</v>
      </c>
      <c r="J34" s="21">
        <f>VLOOKUP(B34,RMS!B:E,4,FALSE)</f>
        <v>192765.09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3"/>
      <c r="B35" s="12">
        <v>74</v>
      </c>
      <c r="C35" s="60" t="s">
        <v>71</v>
      </c>
      <c r="D35" s="60"/>
      <c r="E35" s="15">
        <f>VLOOKUP(C35,RA!B36:D65,3,0)</f>
        <v>49.89</v>
      </c>
      <c r="F35" s="25">
        <f>VLOOKUP(C35,RA!B36:I69,8,0)</f>
        <v>-3565.8</v>
      </c>
      <c r="G35" s="16">
        <f t="shared" si="0"/>
        <v>3615.69</v>
      </c>
      <c r="H35" s="27">
        <f>RA!J36</f>
        <v>3.6287386184047201</v>
      </c>
      <c r="I35" s="20">
        <f>VLOOKUP(B35,RMS!B:D,3,FALSE)</f>
        <v>49.89</v>
      </c>
      <c r="J35" s="21">
        <f>VLOOKUP(B35,RMS!B:E,4,FALSE)</f>
        <v>3615.69</v>
      </c>
      <c r="K35" s="22">
        <f t="shared" si="1"/>
        <v>0</v>
      </c>
      <c r="L35" s="22">
        <f t="shared" si="2"/>
        <v>0</v>
      </c>
    </row>
    <row r="36" spans="1:13" ht="11.25" customHeight="1">
      <c r="A36" s="63"/>
      <c r="B36" s="12">
        <v>75</v>
      </c>
      <c r="C36" s="60" t="s">
        <v>33</v>
      </c>
      <c r="D36" s="60"/>
      <c r="E36" s="15">
        <f>VLOOKUP(C36,RA!B8:D65,3,0)</f>
        <v>150917.0943</v>
      </c>
      <c r="F36" s="25">
        <f>VLOOKUP(C36,RA!B8:I69,8,0)</f>
        <v>10301.952600000001</v>
      </c>
      <c r="G36" s="16">
        <f t="shared" si="0"/>
        <v>140615.14170000001</v>
      </c>
      <c r="H36" s="27">
        <f>RA!J36</f>
        <v>3.6287386184047201</v>
      </c>
      <c r="I36" s="20">
        <f>VLOOKUP(B36,RMS!B:D,3,FALSE)</f>
        <v>150917.094017094</v>
      </c>
      <c r="J36" s="21">
        <f>VLOOKUP(B36,RMS!B:E,4,FALSE)</f>
        <v>140615.141025641</v>
      </c>
      <c r="K36" s="22">
        <f t="shared" si="1"/>
        <v>2.8290599584579468E-4</v>
      </c>
      <c r="L36" s="22">
        <f t="shared" si="2"/>
        <v>6.7435900564305484E-4</v>
      </c>
      <c r="M36" s="32"/>
    </row>
    <row r="37" spans="1:13">
      <c r="A37" s="63"/>
      <c r="B37" s="12">
        <v>76</v>
      </c>
      <c r="C37" s="60" t="s">
        <v>34</v>
      </c>
      <c r="D37" s="60"/>
      <c r="E37" s="15">
        <f>VLOOKUP(C37,RA!B8:D66,3,0)</f>
        <v>459352.96360000002</v>
      </c>
      <c r="F37" s="25">
        <f>VLOOKUP(C37,RA!B8:I70,8,0)</f>
        <v>34597.0239</v>
      </c>
      <c r="G37" s="16">
        <f t="shared" si="0"/>
        <v>424755.93969999999</v>
      </c>
      <c r="H37" s="27">
        <f>RA!J37</f>
        <v>-11.370409567428499</v>
      </c>
      <c r="I37" s="20">
        <f>VLOOKUP(B37,RMS!B:D,3,FALSE)</f>
        <v>459352.94139487197</v>
      </c>
      <c r="J37" s="21">
        <f>VLOOKUP(B37,RMS!B:E,4,FALSE)</f>
        <v>424755.94702136703</v>
      </c>
      <c r="K37" s="22">
        <f t="shared" si="1"/>
        <v>2.2205128043424338E-2</v>
      </c>
      <c r="L37" s="22">
        <f t="shared" si="2"/>
        <v>-7.3213670402765274E-3</v>
      </c>
      <c r="M37" s="32"/>
    </row>
    <row r="38" spans="1:13">
      <c r="A38" s="63"/>
      <c r="B38" s="12">
        <v>77</v>
      </c>
      <c r="C38" s="60" t="s">
        <v>39</v>
      </c>
      <c r="D38" s="60"/>
      <c r="E38" s="15">
        <f>VLOOKUP(C38,RA!B9:D67,3,0)</f>
        <v>203141.1</v>
      </c>
      <c r="F38" s="25">
        <f>VLOOKUP(C38,RA!B9:I71,8,0)</f>
        <v>-16236.3</v>
      </c>
      <c r="G38" s="16">
        <f t="shared" si="0"/>
        <v>219377.4</v>
      </c>
      <c r="H38" s="27">
        <f>RA!J38</f>
        <v>-5.9972618521337502</v>
      </c>
      <c r="I38" s="20">
        <f>VLOOKUP(B38,RMS!B:D,3,FALSE)</f>
        <v>203141.1</v>
      </c>
      <c r="J38" s="21">
        <f>VLOOKUP(B38,RMS!B:E,4,FALSE)</f>
        <v>219377.4</v>
      </c>
      <c r="K38" s="22">
        <f t="shared" si="1"/>
        <v>0</v>
      </c>
      <c r="L38" s="22">
        <f t="shared" si="2"/>
        <v>0</v>
      </c>
      <c r="M38" s="32"/>
    </row>
    <row r="39" spans="1:13">
      <c r="A39" s="63"/>
      <c r="B39" s="12">
        <v>78</v>
      </c>
      <c r="C39" s="60" t="s">
        <v>40</v>
      </c>
      <c r="D39" s="60"/>
      <c r="E39" s="15">
        <f>VLOOKUP(C39,RA!B10:D68,3,0)</f>
        <v>83361.570000000007</v>
      </c>
      <c r="F39" s="25">
        <f>VLOOKUP(C39,RA!B10:I72,8,0)</f>
        <v>10098.870000000001</v>
      </c>
      <c r="G39" s="16">
        <f t="shared" si="0"/>
        <v>73262.700000000012</v>
      </c>
      <c r="H39" s="27">
        <f>RA!J39</f>
        <v>-13.609935220000599</v>
      </c>
      <c r="I39" s="20">
        <f>VLOOKUP(B39,RMS!B:D,3,FALSE)</f>
        <v>83361.570000000007</v>
      </c>
      <c r="J39" s="21">
        <f>VLOOKUP(B39,RMS!B:E,4,FALSE)</f>
        <v>73262.7</v>
      </c>
      <c r="K39" s="22">
        <f t="shared" si="1"/>
        <v>0</v>
      </c>
      <c r="L39" s="22">
        <f t="shared" si="2"/>
        <v>0</v>
      </c>
      <c r="M39" s="32"/>
    </row>
    <row r="40" spans="1:13">
      <c r="A40" s="63"/>
      <c r="B40" s="12">
        <v>99</v>
      </c>
      <c r="C40" s="60" t="s">
        <v>35</v>
      </c>
      <c r="D40" s="60"/>
      <c r="E40" s="15">
        <f>VLOOKUP(C40,RA!B8:D69,3,0)</f>
        <v>20298.8033</v>
      </c>
      <c r="F40" s="25">
        <f>VLOOKUP(C40,RA!B8:I73,8,0)</f>
        <v>941.95309999999995</v>
      </c>
      <c r="G40" s="16">
        <f t="shared" si="0"/>
        <v>19356.850200000001</v>
      </c>
      <c r="H40" s="27">
        <f>RA!J40</f>
        <v>-7147.3241130487104</v>
      </c>
      <c r="I40" s="20">
        <f>VLOOKUP(B40,RMS!B:D,3,FALSE)</f>
        <v>20298.8034188034</v>
      </c>
      <c r="J40" s="21">
        <f>VLOOKUP(B40,RMS!B:E,4,FALSE)</f>
        <v>19356.8502564103</v>
      </c>
      <c r="K40" s="22">
        <f t="shared" si="1"/>
        <v>-1.1880340025527403E-4</v>
      </c>
      <c r="L40" s="22">
        <f t="shared" si="2"/>
        <v>-5.6410299293929711E-5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39" t="s">
        <v>46</v>
      </c>
      <c r="W1" s="68"/>
    </row>
    <row r="2" spans="1:23" ht="12.7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39"/>
      <c r="W2" s="68"/>
    </row>
    <row r="3" spans="1:23" ht="23.25" thickBo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40" t="s">
        <v>47</v>
      </c>
      <c r="W3" s="68"/>
    </row>
    <row r="4" spans="1:23" ht="12.75" thickTop="1" thickBo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W4" s="68"/>
    </row>
    <row r="5" spans="1:23" ht="12.75" thickTop="1" thickBot="1">
      <c r="A5" s="41"/>
      <c r="B5" s="42"/>
      <c r="C5" s="43"/>
      <c r="D5" s="44" t="s">
        <v>0</v>
      </c>
      <c r="E5" s="44" t="s">
        <v>59</v>
      </c>
      <c r="F5" s="44" t="s">
        <v>60</v>
      </c>
      <c r="G5" s="44" t="s">
        <v>48</v>
      </c>
      <c r="H5" s="44" t="s">
        <v>49</v>
      </c>
      <c r="I5" s="44" t="s">
        <v>1</v>
      </c>
      <c r="J5" s="44" t="s">
        <v>2</v>
      </c>
      <c r="K5" s="44" t="s">
        <v>50</v>
      </c>
      <c r="L5" s="44" t="s">
        <v>51</v>
      </c>
      <c r="M5" s="44" t="s">
        <v>52</v>
      </c>
      <c r="N5" s="44" t="s">
        <v>53</v>
      </c>
      <c r="O5" s="44" t="s">
        <v>54</v>
      </c>
      <c r="P5" s="44" t="s">
        <v>61</v>
      </c>
      <c r="Q5" s="44" t="s">
        <v>62</v>
      </c>
      <c r="R5" s="44" t="s">
        <v>55</v>
      </c>
      <c r="S5" s="44" t="s">
        <v>56</v>
      </c>
      <c r="T5" s="44" t="s">
        <v>57</v>
      </c>
      <c r="U5" s="45" t="s">
        <v>58</v>
      </c>
    </row>
    <row r="6" spans="1:23" ht="12" thickBot="1">
      <c r="A6" s="46" t="s">
        <v>3</v>
      </c>
      <c r="B6" s="69" t="s">
        <v>4</v>
      </c>
      <c r="C6" s="70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1" t="s">
        <v>5</v>
      </c>
      <c r="B7" s="72"/>
      <c r="C7" s="73"/>
      <c r="D7" s="48">
        <v>23388695.510000002</v>
      </c>
      <c r="E7" s="48">
        <v>22544490.1107</v>
      </c>
      <c r="F7" s="49">
        <v>103.74461961727501</v>
      </c>
      <c r="G7" s="48">
        <v>21086716.282499999</v>
      </c>
      <c r="H7" s="49">
        <v>10.916726894127301</v>
      </c>
      <c r="I7" s="48">
        <v>3596869.1105999998</v>
      </c>
      <c r="J7" s="49">
        <v>15.378664915544899</v>
      </c>
      <c r="K7" s="48">
        <v>2032168.6751000001</v>
      </c>
      <c r="L7" s="49">
        <v>9.63719835689405</v>
      </c>
      <c r="M7" s="49">
        <v>0.769965827478864</v>
      </c>
      <c r="N7" s="48">
        <v>415087974.24989998</v>
      </c>
      <c r="O7" s="48">
        <v>7018974316.4631996</v>
      </c>
      <c r="P7" s="48">
        <v>1102782</v>
      </c>
      <c r="Q7" s="48">
        <v>1264538</v>
      </c>
      <c r="R7" s="49">
        <v>-12.7917073271029</v>
      </c>
      <c r="S7" s="48">
        <v>21.208811451401999</v>
      </c>
      <c r="T7" s="48">
        <v>22.2721743681882</v>
      </c>
      <c r="U7" s="50">
        <v>-5.0137789155361698</v>
      </c>
    </row>
    <row r="8" spans="1:23" ht="12" thickBot="1">
      <c r="A8" s="74">
        <v>42323</v>
      </c>
      <c r="B8" s="64" t="s">
        <v>6</v>
      </c>
      <c r="C8" s="65"/>
      <c r="D8" s="51">
        <v>912552.14549999998</v>
      </c>
      <c r="E8" s="51">
        <v>1155680.7614</v>
      </c>
      <c r="F8" s="52">
        <v>78.962303083987294</v>
      </c>
      <c r="G8" s="51">
        <v>767348.33779999998</v>
      </c>
      <c r="H8" s="52">
        <v>18.922802141762801</v>
      </c>
      <c r="I8" s="51">
        <v>276402.85810000001</v>
      </c>
      <c r="J8" s="52">
        <v>30.288993288000601</v>
      </c>
      <c r="K8" s="51">
        <v>172485.625</v>
      </c>
      <c r="L8" s="52">
        <v>22.478138871652298</v>
      </c>
      <c r="M8" s="52">
        <v>0.60246894835439202</v>
      </c>
      <c r="N8" s="51">
        <v>14169970.741699999</v>
      </c>
      <c r="O8" s="51">
        <v>250227449.9481</v>
      </c>
      <c r="P8" s="51">
        <v>32250</v>
      </c>
      <c r="Q8" s="51">
        <v>36653</v>
      </c>
      <c r="R8" s="52">
        <v>-12.0126592639075</v>
      </c>
      <c r="S8" s="51">
        <v>28.2961905581395</v>
      </c>
      <c r="T8" s="51">
        <v>30.698368338198801</v>
      </c>
      <c r="U8" s="53">
        <v>-8.4894034591813803</v>
      </c>
    </row>
    <row r="9" spans="1:23" ht="12" thickBot="1">
      <c r="A9" s="75"/>
      <c r="B9" s="64" t="s">
        <v>7</v>
      </c>
      <c r="C9" s="65"/>
      <c r="D9" s="51">
        <v>122396.20170000001</v>
      </c>
      <c r="E9" s="51">
        <v>161210.79680000001</v>
      </c>
      <c r="F9" s="52">
        <v>75.923079675517101</v>
      </c>
      <c r="G9" s="51">
        <v>144918.74230000001</v>
      </c>
      <c r="H9" s="52">
        <v>-15.5414960429173</v>
      </c>
      <c r="I9" s="51">
        <v>27949.496299999999</v>
      </c>
      <c r="J9" s="52">
        <v>22.835264421444901</v>
      </c>
      <c r="K9" s="51">
        <v>32062.846600000001</v>
      </c>
      <c r="L9" s="52">
        <v>22.1247066398257</v>
      </c>
      <c r="M9" s="52">
        <v>-0.12829024045544399</v>
      </c>
      <c r="N9" s="51">
        <v>1391608.7021000001</v>
      </c>
      <c r="O9" s="51">
        <v>40063400.8904</v>
      </c>
      <c r="P9" s="51">
        <v>6829</v>
      </c>
      <c r="Q9" s="51">
        <v>8284</v>
      </c>
      <c r="R9" s="52">
        <v>-17.563978754225001</v>
      </c>
      <c r="S9" s="51">
        <v>17.9230050812711</v>
      </c>
      <c r="T9" s="51">
        <v>17.789693070980199</v>
      </c>
      <c r="U9" s="53">
        <v>0.74380389720557605</v>
      </c>
    </row>
    <row r="10" spans="1:23" ht="12" thickBot="1">
      <c r="A10" s="75"/>
      <c r="B10" s="64" t="s">
        <v>8</v>
      </c>
      <c r="C10" s="65"/>
      <c r="D10" s="51">
        <v>172599.18429999999</v>
      </c>
      <c r="E10" s="51">
        <v>201064.7997</v>
      </c>
      <c r="F10" s="52">
        <v>85.842566454957705</v>
      </c>
      <c r="G10" s="51">
        <v>182102.4301</v>
      </c>
      <c r="H10" s="52">
        <v>-5.2186265690036997</v>
      </c>
      <c r="I10" s="51">
        <v>49224.474900000001</v>
      </c>
      <c r="J10" s="52">
        <v>28.519529277983999</v>
      </c>
      <c r="K10" s="51">
        <v>47082.383300000001</v>
      </c>
      <c r="L10" s="52">
        <v>25.854890170408598</v>
      </c>
      <c r="M10" s="52">
        <v>4.5496668814553998E-2</v>
      </c>
      <c r="N10" s="51">
        <v>2186562.0301999999</v>
      </c>
      <c r="O10" s="51">
        <v>61319546.811899997</v>
      </c>
      <c r="P10" s="51">
        <v>102987</v>
      </c>
      <c r="Q10" s="51">
        <v>112125</v>
      </c>
      <c r="R10" s="52">
        <v>-8.1498327759197302</v>
      </c>
      <c r="S10" s="51">
        <v>1.67593176129026</v>
      </c>
      <c r="T10" s="51">
        <v>1.87288474202899</v>
      </c>
      <c r="U10" s="53">
        <v>-11.751849644945899</v>
      </c>
    </row>
    <row r="11" spans="1:23" ht="12" thickBot="1">
      <c r="A11" s="75"/>
      <c r="B11" s="64" t="s">
        <v>9</v>
      </c>
      <c r="C11" s="65"/>
      <c r="D11" s="51">
        <v>107523.2907</v>
      </c>
      <c r="E11" s="51">
        <v>121357.3941</v>
      </c>
      <c r="F11" s="52">
        <v>88.600526978520605</v>
      </c>
      <c r="G11" s="51">
        <v>77524.981100000005</v>
      </c>
      <c r="H11" s="52">
        <v>38.695023429034997</v>
      </c>
      <c r="I11" s="51">
        <v>26305.918799999999</v>
      </c>
      <c r="J11" s="52">
        <v>24.465321539866199</v>
      </c>
      <c r="K11" s="51">
        <v>10394.438399999999</v>
      </c>
      <c r="L11" s="52">
        <v>13.4078567353562</v>
      </c>
      <c r="M11" s="52">
        <v>1.5307686464330801</v>
      </c>
      <c r="N11" s="51">
        <v>1306928.6952</v>
      </c>
      <c r="O11" s="51">
        <v>20645376.164700001</v>
      </c>
      <c r="P11" s="51">
        <v>4690</v>
      </c>
      <c r="Q11" s="51">
        <v>5485</v>
      </c>
      <c r="R11" s="52">
        <v>-14.494074749316299</v>
      </c>
      <c r="S11" s="51">
        <v>22.9260747761194</v>
      </c>
      <c r="T11" s="51">
        <v>22.3588993618961</v>
      </c>
      <c r="U11" s="53">
        <v>2.4739316248506298</v>
      </c>
    </row>
    <row r="12" spans="1:23" ht="12" thickBot="1">
      <c r="A12" s="75"/>
      <c r="B12" s="64" t="s">
        <v>10</v>
      </c>
      <c r="C12" s="65"/>
      <c r="D12" s="51">
        <v>739989.60250000004</v>
      </c>
      <c r="E12" s="51">
        <v>470234.26390000002</v>
      </c>
      <c r="F12" s="52">
        <v>157.366159658958</v>
      </c>
      <c r="G12" s="51">
        <v>271966.00670000003</v>
      </c>
      <c r="H12" s="52">
        <v>172.089005342593</v>
      </c>
      <c r="I12" s="51">
        <v>266219.0612</v>
      </c>
      <c r="J12" s="52">
        <v>35.976054298681902</v>
      </c>
      <c r="K12" s="51">
        <v>40452.349900000001</v>
      </c>
      <c r="L12" s="52">
        <v>14.8740463526466</v>
      </c>
      <c r="M12" s="52">
        <v>5.5810530626306099</v>
      </c>
      <c r="N12" s="51">
        <v>11373766.3748</v>
      </c>
      <c r="O12" s="51">
        <v>82421843.925099999</v>
      </c>
      <c r="P12" s="51">
        <v>4353</v>
      </c>
      <c r="Q12" s="51">
        <v>6467</v>
      </c>
      <c r="R12" s="52">
        <v>-32.689036647595501</v>
      </c>
      <c r="S12" s="51">
        <v>169.99531415115999</v>
      </c>
      <c r="T12" s="51">
        <v>187.495208953147</v>
      </c>
      <c r="U12" s="53">
        <v>-10.294339517161999</v>
      </c>
    </row>
    <row r="13" spans="1:23" ht="12" thickBot="1">
      <c r="A13" s="75"/>
      <c r="B13" s="64" t="s">
        <v>11</v>
      </c>
      <c r="C13" s="65"/>
      <c r="D13" s="51">
        <v>590074.78850000002</v>
      </c>
      <c r="E13" s="51">
        <v>572921.60880000005</v>
      </c>
      <c r="F13" s="52">
        <v>102.993983720727</v>
      </c>
      <c r="G13" s="51">
        <v>448481.9117</v>
      </c>
      <c r="H13" s="52">
        <v>31.571591430138799</v>
      </c>
      <c r="I13" s="51">
        <v>199369.1379</v>
      </c>
      <c r="J13" s="52">
        <v>33.787096447012502</v>
      </c>
      <c r="K13" s="51">
        <v>104148.452</v>
      </c>
      <c r="L13" s="52">
        <v>23.222442039015199</v>
      </c>
      <c r="M13" s="52">
        <v>0.914278456102257</v>
      </c>
      <c r="N13" s="51">
        <v>11773396.085100001</v>
      </c>
      <c r="O13" s="51">
        <v>120109701.20819999</v>
      </c>
      <c r="P13" s="51">
        <v>14323</v>
      </c>
      <c r="Q13" s="51">
        <v>16614</v>
      </c>
      <c r="R13" s="52">
        <v>-13.7895750571807</v>
      </c>
      <c r="S13" s="51">
        <v>41.197709174055703</v>
      </c>
      <c r="T13" s="51">
        <v>44.202599301793697</v>
      </c>
      <c r="U13" s="53">
        <v>-7.2938281957441502</v>
      </c>
    </row>
    <row r="14" spans="1:23" ht="12" thickBot="1">
      <c r="A14" s="75"/>
      <c r="B14" s="64" t="s">
        <v>12</v>
      </c>
      <c r="C14" s="65"/>
      <c r="D14" s="51">
        <v>209790.75529999999</v>
      </c>
      <c r="E14" s="51">
        <v>273476.8175</v>
      </c>
      <c r="F14" s="52">
        <v>76.712445763341506</v>
      </c>
      <c r="G14" s="51">
        <v>230011.39180000001</v>
      </c>
      <c r="H14" s="52">
        <v>-8.7911456653339606</v>
      </c>
      <c r="I14" s="51">
        <v>46429.517099999997</v>
      </c>
      <c r="J14" s="52">
        <v>22.131345603673498</v>
      </c>
      <c r="K14" s="51">
        <v>46059.490899999997</v>
      </c>
      <c r="L14" s="52">
        <v>20.0248737854035</v>
      </c>
      <c r="M14" s="52">
        <v>8.0336580533070003E-3</v>
      </c>
      <c r="N14" s="51">
        <v>3454206.0948999999</v>
      </c>
      <c r="O14" s="51">
        <v>58790390.9168</v>
      </c>
      <c r="P14" s="51">
        <v>4308</v>
      </c>
      <c r="Q14" s="51">
        <v>3863</v>
      </c>
      <c r="R14" s="52">
        <v>11.5195443955475</v>
      </c>
      <c r="S14" s="51">
        <v>48.697946912720496</v>
      </c>
      <c r="T14" s="51">
        <v>58.354839787729702</v>
      </c>
      <c r="U14" s="53">
        <v>-19.830184817271402</v>
      </c>
    </row>
    <row r="15" spans="1:23" ht="12" thickBot="1">
      <c r="A15" s="75"/>
      <c r="B15" s="64" t="s">
        <v>13</v>
      </c>
      <c r="C15" s="65"/>
      <c r="D15" s="51">
        <v>320220.56430000003</v>
      </c>
      <c r="E15" s="51">
        <v>220331.3075</v>
      </c>
      <c r="F15" s="52">
        <v>145.33593429522</v>
      </c>
      <c r="G15" s="51">
        <v>180293.19510000001</v>
      </c>
      <c r="H15" s="52">
        <v>77.611009734665203</v>
      </c>
      <c r="I15" s="51">
        <v>90468.971099999995</v>
      </c>
      <c r="J15" s="52">
        <v>28.252080342736399</v>
      </c>
      <c r="K15" s="51">
        <v>36120.000399999997</v>
      </c>
      <c r="L15" s="52">
        <v>20.034034218521601</v>
      </c>
      <c r="M15" s="52">
        <v>1.50467802043546</v>
      </c>
      <c r="N15" s="51">
        <v>4900533.6733999997</v>
      </c>
      <c r="O15" s="51">
        <v>47264437.038500004</v>
      </c>
      <c r="P15" s="51">
        <v>7879</v>
      </c>
      <c r="Q15" s="51">
        <v>10868</v>
      </c>
      <c r="R15" s="52">
        <v>-27.502760397497202</v>
      </c>
      <c r="S15" s="51">
        <v>40.642285099631899</v>
      </c>
      <c r="T15" s="51">
        <v>43.785854904306198</v>
      </c>
      <c r="U15" s="53">
        <v>-7.7347270139167099</v>
      </c>
    </row>
    <row r="16" spans="1:23" ht="12" thickBot="1">
      <c r="A16" s="75"/>
      <c r="B16" s="64" t="s">
        <v>14</v>
      </c>
      <c r="C16" s="65"/>
      <c r="D16" s="51">
        <v>1301485.4254999999</v>
      </c>
      <c r="E16" s="51">
        <v>1077844.3688999999</v>
      </c>
      <c r="F16" s="52">
        <v>120.74891914388699</v>
      </c>
      <c r="G16" s="51">
        <v>986711.58869999996</v>
      </c>
      <c r="H16" s="52">
        <v>31.901301292581</v>
      </c>
      <c r="I16" s="51">
        <v>118274.8463</v>
      </c>
      <c r="J16" s="52">
        <v>9.0876811973950193</v>
      </c>
      <c r="K16" s="51">
        <v>24476.403600000001</v>
      </c>
      <c r="L16" s="52">
        <v>2.4806036414600001</v>
      </c>
      <c r="M16" s="52">
        <v>3.8321987262867299</v>
      </c>
      <c r="N16" s="51">
        <v>16668355.491</v>
      </c>
      <c r="O16" s="51">
        <v>348834819.83139998</v>
      </c>
      <c r="P16" s="51">
        <v>52808</v>
      </c>
      <c r="Q16" s="51">
        <v>64014</v>
      </c>
      <c r="R16" s="52">
        <v>-17.505545661886501</v>
      </c>
      <c r="S16" s="51">
        <v>24.645610996439899</v>
      </c>
      <c r="T16" s="51">
        <v>25.531358510638299</v>
      </c>
      <c r="U16" s="53">
        <v>-3.5939361143301101</v>
      </c>
    </row>
    <row r="17" spans="1:21" ht="12" thickBot="1">
      <c r="A17" s="75"/>
      <c r="B17" s="64" t="s">
        <v>15</v>
      </c>
      <c r="C17" s="65"/>
      <c r="D17" s="51">
        <v>360763.05160000001</v>
      </c>
      <c r="E17" s="51">
        <v>701131.05160000001</v>
      </c>
      <c r="F17" s="52">
        <v>51.454439334376801</v>
      </c>
      <c r="G17" s="51">
        <v>646651.6433</v>
      </c>
      <c r="H17" s="52">
        <v>-44.210603137270297</v>
      </c>
      <c r="I17" s="51">
        <v>51744.4329</v>
      </c>
      <c r="J17" s="52">
        <v>14.3430522251409</v>
      </c>
      <c r="K17" s="51">
        <v>47408.535400000001</v>
      </c>
      <c r="L17" s="52">
        <v>7.3313871372945503</v>
      </c>
      <c r="M17" s="52">
        <v>9.1458161772279001E-2</v>
      </c>
      <c r="N17" s="51">
        <v>11242681.942</v>
      </c>
      <c r="O17" s="51">
        <v>333089865.7274</v>
      </c>
      <c r="P17" s="51">
        <v>10082</v>
      </c>
      <c r="Q17" s="51">
        <v>10527</v>
      </c>
      <c r="R17" s="52">
        <v>-4.2272252303600197</v>
      </c>
      <c r="S17" s="51">
        <v>35.782885498908897</v>
      </c>
      <c r="T17" s="51">
        <v>45.154625828821104</v>
      </c>
      <c r="U17" s="53">
        <v>-26.190566242059901</v>
      </c>
    </row>
    <row r="18" spans="1:21" ht="12" thickBot="1">
      <c r="A18" s="75"/>
      <c r="B18" s="64" t="s">
        <v>16</v>
      </c>
      <c r="C18" s="65"/>
      <c r="D18" s="51">
        <v>2269976.2684999998</v>
      </c>
      <c r="E18" s="51">
        <v>2335919.4175</v>
      </c>
      <c r="F18" s="52">
        <v>97.176993842083206</v>
      </c>
      <c r="G18" s="51">
        <v>2149850.8330000001</v>
      </c>
      <c r="H18" s="52">
        <v>5.5876172270227498</v>
      </c>
      <c r="I18" s="51">
        <v>378135.7513</v>
      </c>
      <c r="J18" s="52">
        <v>16.6581367632478</v>
      </c>
      <c r="K18" s="51">
        <v>351708.97830000002</v>
      </c>
      <c r="L18" s="52">
        <v>16.359692165675</v>
      </c>
      <c r="M18" s="52">
        <v>7.5138181367261997E-2</v>
      </c>
      <c r="N18" s="51">
        <v>33520260.5319</v>
      </c>
      <c r="O18" s="51">
        <v>717106454.66320002</v>
      </c>
      <c r="P18" s="51">
        <v>100822</v>
      </c>
      <c r="Q18" s="51">
        <v>116320</v>
      </c>
      <c r="R18" s="52">
        <v>-13.3235900962861</v>
      </c>
      <c r="S18" s="51">
        <v>22.5146919174387</v>
      </c>
      <c r="T18" s="51">
        <v>23.2680543861761</v>
      </c>
      <c r="U18" s="53">
        <v>-3.3460927269180201</v>
      </c>
    </row>
    <row r="19" spans="1:21" ht="12" thickBot="1">
      <c r="A19" s="75"/>
      <c r="B19" s="64" t="s">
        <v>17</v>
      </c>
      <c r="C19" s="65"/>
      <c r="D19" s="51">
        <v>735321.68729999999</v>
      </c>
      <c r="E19" s="51">
        <v>1023803.1372</v>
      </c>
      <c r="F19" s="52">
        <v>71.822566329600406</v>
      </c>
      <c r="G19" s="51">
        <v>822447.05310000002</v>
      </c>
      <c r="H19" s="52">
        <v>-10.5934315736926</v>
      </c>
      <c r="I19" s="51">
        <v>78233.402199999997</v>
      </c>
      <c r="J19" s="52">
        <v>10.639343779898899</v>
      </c>
      <c r="K19" s="51">
        <v>45431.001700000001</v>
      </c>
      <c r="L19" s="52">
        <v>5.52388163210746</v>
      </c>
      <c r="M19" s="52">
        <v>0.72202679387542501</v>
      </c>
      <c r="N19" s="51">
        <v>13256721.6402</v>
      </c>
      <c r="O19" s="51">
        <v>226280472.95159999</v>
      </c>
      <c r="P19" s="51">
        <v>18684</v>
      </c>
      <c r="Q19" s="51">
        <v>20628</v>
      </c>
      <c r="R19" s="52">
        <v>-9.4240837696335102</v>
      </c>
      <c r="S19" s="51">
        <v>39.355688680154103</v>
      </c>
      <c r="T19" s="51">
        <v>42.276114645142499</v>
      </c>
      <c r="U19" s="53">
        <v>-7.4205942340962201</v>
      </c>
    </row>
    <row r="20" spans="1:21" ht="12" thickBot="1">
      <c r="A20" s="75"/>
      <c r="B20" s="64" t="s">
        <v>18</v>
      </c>
      <c r="C20" s="65"/>
      <c r="D20" s="51">
        <v>1763438.5288</v>
      </c>
      <c r="E20" s="51">
        <v>1354178.5726000001</v>
      </c>
      <c r="F20" s="52">
        <v>130.22200797449</v>
      </c>
      <c r="G20" s="51">
        <v>1300140.7141</v>
      </c>
      <c r="H20" s="52">
        <v>35.634436309511997</v>
      </c>
      <c r="I20" s="51">
        <v>381046.68709999998</v>
      </c>
      <c r="J20" s="52">
        <v>21.608163872845498</v>
      </c>
      <c r="K20" s="51">
        <v>79415.878800000006</v>
      </c>
      <c r="L20" s="52">
        <v>6.1082525867189901</v>
      </c>
      <c r="M20" s="52">
        <v>3.79811711282102</v>
      </c>
      <c r="N20" s="51">
        <v>35544876.754199997</v>
      </c>
      <c r="O20" s="51">
        <v>395277780.58899999</v>
      </c>
      <c r="P20" s="51">
        <v>53011</v>
      </c>
      <c r="Q20" s="51">
        <v>64097</v>
      </c>
      <c r="R20" s="52">
        <v>-17.295661263397701</v>
      </c>
      <c r="S20" s="51">
        <v>33.2655209069816</v>
      </c>
      <c r="T20" s="51">
        <v>38.568933436822299</v>
      </c>
      <c r="U20" s="53">
        <v>-15.9426709254617</v>
      </c>
    </row>
    <row r="21" spans="1:21" ht="12" thickBot="1">
      <c r="A21" s="75"/>
      <c r="B21" s="64" t="s">
        <v>19</v>
      </c>
      <c r="C21" s="65"/>
      <c r="D21" s="51">
        <v>727501.77520000003</v>
      </c>
      <c r="E21" s="51">
        <v>503247.75900000002</v>
      </c>
      <c r="F21" s="52">
        <v>144.561354161937</v>
      </c>
      <c r="G21" s="51">
        <v>465239.31699999998</v>
      </c>
      <c r="H21" s="52">
        <v>56.371516468372803</v>
      </c>
      <c r="I21" s="51">
        <v>213242.47270000001</v>
      </c>
      <c r="J21" s="52">
        <v>29.3116085718659</v>
      </c>
      <c r="K21" s="51">
        <v>45166.773999999998</v>
      </c>
      <c r="L21" s="52">
        <v>9.7082882614583497</v>
      </c>
      <c r="M21" s="52">
        <v>3.7212243384927199</v>
      </c>
      <c r="N21" s="51">
        <v>9138204.8187000006</v>
      </c>
      <c r="O21" s="51">
        <v>139133431.46399999</v>
      </c>
      <c r="P21" s="51">
        <v>41366</v>
      </c>
      <c r="Q21" s="51">
        <v>49901</v>
      </c>
      <c r="R21" s="52">
        <v>-17.103865653994902</v>
      </c>
      <c r="S21" s="51">
        <v>17.586950036261701</v>
      </c>
      <c r="T21" s="51">
        <v>19.430031610589001</v>
      </c>
      <c r="U21" s="53">
        <v>-10.4798249300029</v>
      </c>
    </row>
    <row r="22" spans="1:21" ht="12" thickBot="1">
      <c r="A22" s="75"/>
      <c r="B22" s="64" t="s">
        <v>20</v>
      </c>
      <c r="C22" s="65"/>
      <c r="D22" s="51">
        <v>1546203.2123</v>
      </c>
      <c r="E22" s="51">
        <v>1472741.8947000001</v>
      </c>
      <c r="F22" s="52">
        <v>104.98806463402499</v>
      </c>
      <c r="G22" s="51">
        <v>1403868.7339000001</v>
      </c>
      <c r="H22" s="52">
        <v>10.138731276149301</v>
      </c>
      <c r="I22" s="51">
        <v>240221.4938</v>
      </c>
      <c r="J22" s="52">
        <v>15.5362174835135</v>
      </c>
      <c r="K22" s="51">
        <v>88345.6008</v>
      </c>
      <c r="L22" s="52">
        <v>6.29301007043391</v>
      </c>
      <c r="M22" s="52">
        <v>1.7191109871313499</v>
      </c>
      <c r="N22" s="51">
        <v>18671207.767999999</v>
      </c>
      <c r="O22" s="51">
        <v>454120017.1717</v>
      </c>
      <c r="P22" s="51">
        <v>83042</v>
      </c>
      <c r="Q22" s="51">
        <v>95899</v>
      </c>
      <c r="R22" s="52">
        <v>-13.4068134182838</v>
      </c>
      <c r="S22" s="51">
        <v>18.6195324329857</v>
      </c>
      <c r="T22" s="51">
        <v>18.5598856578275</v>
      </c>
      <c r="U22" s="53">
        <v>0.320345182527493</v>
      </c>
    </row>
    <row r="23" spans="1:21" ht="12" thickBot="1">
      <c r="A23" s="75"/>
      <c r="B23" s="64" t="s">
        <v>21</v>
      </c>
      <c r="C23" s="65"/>
      <c r="D23" s="51">
        <v>4034589.9807000002</v>
      </c>
      <c r="E23" s="51">
        <v>3591909.2548000002</v>
      </c>
      <c r="F23" s="52">
        <v>112.32438501358099</v>
      </c>
      <c r="G23" s="51">
        <v>3312368.6721000001</v>
      </c>
      <c r="H23" s="52">
        <v>21.803771865228999</v>
      </c>
      <c r="I23" s="51">
        <v>512532.56670000002</v>
      </c>
      <c r="J23" s="52">
        <v>12.7034610493698</v>
      </c>
      <c r="K23" s="51">
        <v>237143.9767</v>
      </c>
      <c r="L23" s="52">
        <v>7.15934728816445</v>
      </c>
      <c r="M23" s="52">
        <v>1.16127170435529</v>
      </c>
      <c r="N23" s="51">
        <v>62396957.0656</v>
      </c>
      <c r="O23" s="51">
        <v>1018705144.9348</v>
      </c>
      <c r="P23" s="51">
        <v>109753</v>
      </c>
      <c r="Q23" s="51">
        <v>128709</v>
      </c>
      <c r="R23" s="52">
        <v>-14.7277968129657</v>
      </c>
      <c r="S23" s="51">
        <v>36.760635068745302</v>
      </c>
      <c r="T23" s="51">
        <v>36.217451121522203</v>
      </c>
      <c r="U23" s="53">
        <v>1.47762394802834</v>
      </c>
    </row>
    <row r="24" spans="1:21" ht="12" thickBot="1">
      <c r="A24" s="75"/>
      <c r="B24" s="64" t="s">
        <v>22</v>
      </c>
      <c r="C24" s="65"/>
      <c r="D24" s="51">
        <v>295402.75170000002</v>
      </c>
      <c r="E24" s="51">
        <v>369227.31890000001</v>
      </c>
      <c r="F24" s="52">
        <v>80.005659543303096</v>
      </c>
      <c r="G24" s="51">
        <v>325208.88909999997</v>
      </c>
      <c r="H24" s="52">
        <v>-9.1652283805916408</v>
      </c>
      <c r="I24" s="51">
        <v>50455.369599999998</v>
      </c>
      <c r="J24" s="52">
        <v>17.080196209966498</v>
      </c>
      <c r="K24" s="51">
        <v>48471.954299999998</v>
      </c>
      <c r="L24" s="52">
        <v>14.904867586536101</v>
      </c>
      <c r="M24" s="52">
        <v>4.0918822619041999E-2</v>
      </c>
      <c r="N24" s="51">
        <v>4575349.9221000001</v>
      </c>
      <c r="O24" s="51">
        <v>93603776.876000002</v>
      </c>
      <c r="P24" s="51">
        <v>28169</v>
      </c>
      <c r="Q24" s="51">
        <v>30712</v>
      </c>
      <c r="R24" s="52">
        <v>-8.2801510810106809</v>
      </c>
      <c r="S24" s="51">
        <v>10.4868029287515</v>
      </c>
      <c r="T24" s="51">
        <v>10.5634214997395</v>
      </c>
      <c r="U24" s="53">
        <v>-0.73061896469882104</v>
      </c>
    </row>
    <row r="25" spans="1:21" ht="12" thickBot="1">
      <c r="A25" s="75"/>
      <c r="B25" s="64" t="s">
        <v>23</v>
      </c>
      <c r="C25" s="65"/>
      <c r="D25" s="51">
        <v>426799.05869999999</v>
      </c>
      <c r="E25" s="51">
        <v>442430.97820000001</v>
      </c>
      <c r="F25" s="52">
        <v>96.466811712959696</v>
      </c>
      <c r="G25" s="51">
        <v>402704.28419999999</v>
      </c>
      <c r="H25" s="52">
        <v>5.9832426535679799</v>
      </c>
      <c r="I25" s="51">
        <v>18596.506600000001</v>
      </c>
      <c r="J25" s="52">
        <v>4.35720422079741</v>
      </c>
      <c r="K25" s="51">
        <v>31222.286800000002</v>
      </c>
      <c r="L25" s="52">
        <v>7.7531548644994501</v>
      </c>
      <c r="M25" s="52">
        <v>-0.40438358281943698</v>
      </c>
      <c r="N25" s="51">
        <v>6540090.9589</v>
      </c>
      <c r="O25" s="51">
        <v>104933277.5723</v>
      </c>
      <c r="P25" s="51">
        <v>26778</v>
      </c>
      <c r="Q25" s="51">
        <v>30684</v>
      </c>
      <c r="R25" s="52">
        <v>-12.7297614391865</v>
      </c>
      <c r="S25" s="51">
        <v>15.9384217902756</v>
      </c>
      <c r="T25" s="51">
        <v>15.8406478294877</v>
      </c>
      <c r="U25" s="53">
        <v>0.61344819502502201</v>
      </c>
    </row>
    <row r="26" spans="1:21" ht="12" thickBot="1">
      <c r="A26" s="75"/>
      <c r="B26" s="64" t="s">
        <v>24</v>
      </c>
      <c r="C26" s="65"/>
      <c r="D26" s="51">
        <v>631410.69799999997</v>
      </c>
      <c r="E26" s="51">
        <v>776123.56649999996</v>
      </c>
      <c r="F26" s="52">
        <v>81.354403506571003</v>
      </c>
      <c r="G26" s="51">
        <v>689916.38670000003</v>
      </c>
      <c r="H26" s="52">
        <v>-8.4801129278641501</v>
      </c>
      <c r="I26" s="51">
        <v>133978.19639999999</v>
      </c>
      <c r="J26" s="52">
        <v>21.218867026545102</v>
      </c>
      <c r="K26" s="51">
        <v>132122.3964</v>
      </c>
      <c r="L26" s="52">
        <v>19.1504940231912</v>
      </c>
      <c r="M26" s="52">
        <v>1.4046066757536E-2</v>
      </c>
      <c r="N26" s="51">
        <v>9328547.4206000008</v>
      </c>
      <c r="O26" s="51">
        <v>209225655.50909999</v>
      </c>
      <c r="P26" s="51">
        <v>48260</v>
      </c>
      <c r="Q26" s="51">
        <v>57547</v>
      </c>
      <c r="R26" s="52">
        <v>-16.1381131944324</v>
      </c>
      <c r="S26" s="51">
        <v>13.083520472440901</v>
      </c>
      <c r="T26" s="51">
        <v>12.8891930578484</v>
      </c>
      <c r="U26" s="53">
        <v>1.4852838347439501</v>
      </c>
    </row>
    <row r="27" spans="1:21" ht="12" thickBot="1">
      <c r="A27" s="75"/>
      <c r="B27" s="64" t="s">
        <v>25</v>
      </c>
      <c r="C27" s="65"/>
      <c r="D27" s="51">
        <v>300163.37640000001</v>
      </c>
      <c r="E27" s="51">
        <v>367415.88909999997</v>
      </c>
      <c r="F27" s="52">
        <v>81.695807205089096</v>
      </c>
      <c r="G27" s="51">
        <v>325793.12349999999</v>
      </c>
      <c r="H27" s="52">
        <v>-7.8668778593787696</v>
      </c>
      <c r="I27" s="51">
        <v>80686.190199999997</v>
      </c>
      <c r="J27" s="52">
        <v>26.880757795207199</v>
      </c>
      <c r="K27" s="51">
        <v>85912.0098</v>
      </c>
      <c r="L27" s="52">
        <v>26.370111461238402</v>
      </c>
      <c r="M27" s="52">
        <v>-6.0827579428830998E-2</v>
      </c>
      <c r="N27" s="51">
        <v>4390190.8405999998</v>
      </c>
      <c r="O27" s="51">
        <v>85232733.502100006</v>
      </c>
      <c r="P27" s="51">
        <v>38134</v>
      </c>
      <c r="Q27" s="51">
        <v>41428</v>
      </c>
      <c r="R27" s="52">
        <v>-7.9511441537124599</v>
      </c>
      <c r="S27" s="51">
        <v>7.8712796035034298</v>
      </c>
      <c r="T27" s="51">
        <v>7.8094932581828704</v>
      </c>
      <c r="U27" s="53">
        <v>0.78495935137485795</v>
      </c>
    </row>
    <row r="28" spans="1:21" ht="12" thickBot="1">
      <c r="A28" s="75"/>
      <c r="B28" s="64" t="s">
        <v>26</v>
      </c>
      <c r="C28" s="65"/>
      <c r="D28" s="51">
        <v>1352195.7589</v>
      </c>
      <c r="E28" s="51">
        <v>1451164.3895</v>
      </c>
      <c r="F28" s="52">
        <v>93.180053802581298</v>
      </c>
      <c r="G28" s="51">
        <v>1366828.2719000001</v>
      </c>
      <c r="H28" s="52">
        <v>-1.07054509339785</v>
      </c>
      <c r="I28" s="51">
        <v>36297.757899999997</v>
      </c>
      <c r="J28" s="52">
        <v>2.6843567331943099</v>
      </c>
      <c r="K28" s="51">
        <v>67288.369600000005</v>
      </c>
      <c r="L28" s="52">
        <v>4.9229571105127796</v>
      </c>
      <c r="M28" s="52">
        <v>-0.460564164122651</v>
      </c>
      <c r="N28" s="51">
        <v>22884229.680399999</v>
      </c>
      <c r="O28" s="51">
        <v>316895838.27600002</v>
      </c>
      <c r="P28" s="51">
        <v>54122</v>
      </c>
      <c r="Q28" s="51">
        <v>57859</v>
      </c>
      <c r="R28" s="52">
        <v>-6.45880502601152</v>
      </c>
      <c r="S28" s="51">
        <v>24.984216379660801</v>
      </c>
      <c r="T28" s="51">
        <v>25.382776157555401</v>
      </c>
      <c r="U28" s="53">
        <v>-1.5952462620326</v>
      </c>
    </row>
    <row r="29" spans="1:21" ht="12" thickBot="1">
      <c r="A29" s="75"/>
      <c r="B29" s="64" t="s">
        <v>27</v>
      </c>
      <c r="C29" s="65"/>
      <c r="D29" s="51">
        <v>709448.97050000005</v>
      </c>
      <c r="E29" s="51">
        <v>851728.44350000005</v>
      </c>
      <c r="F29" s="52">
        <v>83.2952070479962</v>
      </c>
      <c r="G29" s="51">
        <v>785740.94979999994</v>
      </c>
      <c r="H29" s="52">
        <v>-9.7095587698998091</v>
      </c>
      <c r="I29" s="51">
        <v>103634.91</v>
      </c>
      <c r="J29" s="52">
        <v>14.607803282449099</v>
      </c>
      <c r="K29" s="51">
        <v>102133.42359999999</v>
      </c>
      <c r="L29" s="52">
        <v>12.998358253569</v>
      </c>
      <c r="M29" s="52">
        <v>1.4701224604792E-2</v>
      </c>
      <c r="N29" s="51">
        <v>11850114.040100001</v>
      </c>
      <c r="O29" s="51">
        <v>224596889.91859999</v>
      </c>
      <c r="P29" s="51">
        <v>110152</v>
      </c>
      <c r="Q29" s="51">
        <v>124681</v>
      </c>
      <c r="R29" s="52">
        <v>-11.652938298537901</v>
      </c>
      <c r="S29" s="51">
        <v>6.4406363071029098</v>
      </c>
      <c r="T29" s="51">
        <v>6.4743734305948797</v>
      </c>
      <c r="U29" s="53">
        <v>-0.52381662126705097</v>
      </c>
    </row>
    <row r="30" spans="1:21" ht="12" thickBot="1">
      <c r="A30" s="75"/>
      <c r="B30" s="64" t="s">
        <v>28</v>
      </c>
      <c r="C30" s="65"/>
      <c r="D30" s="51">
        <v>990597.08400000003</v>
      </c>
      <c r="E30" s="51">
        <v>1030044.2854000001</v>
      </c>
      <c r="F30" s="52">
        <v>96.170339279666905</v>
      </c>
      <c r="G30" s="51">
        <v>993847.87789999996</v>
      </c>
      <c r="H30" s="52">
        <v>-0.32709169806439697</v>
      </c>
      <c r="I30" s="51">
        <v>112357.7151</v>
      </c>
      <c r="J30" s="52">
        <v>11.342423364129299</v>
      </c>
      <c r="K30" s="51">
        <v>99862.807700000005</v>
      </c>
      <c r="L30" s="52">
        <v>10.0480978951236</v>
      </c>
      <c r="M30" s="52">
        <v>0.125120730007274</v>
      </c>
      <c r="N30" s="51">
        <v>15872579.3268</v>
      </c>
      <c r="O30" s="51">
        <v>396917062.65249997</v>
      </c>
      <c r="P30" s="51">
        <v>78727</v>
      </c>
      <c r="Q30" s="51">
        <v>91153</v>
      </c>
      <c r="R30" s="52">
        <v>-13.632025276184001</v>
      </c>
      <c r="S30" s="51">
        <v>12.5826855335527</v>
      </c>
      <c r="T30" s="51">
        <v>12.725072337717901</v>
      </c>
      <c r="U30" s="53">
        <v>-1.1316090176899001</v>
      </c>
    </row>
    <row r="31" spans="1:21" ht="12" thickBot="1">
      <c r="A31" s="75"/>
      <c r="B31" s="64" t="s">
        <v>29</v>
      </c>
      <c r="C31" s="65"/>
      <c r="D31" s="51">
        <v>786724.38320000004</v>
      </c>
      <c r="E31" s="51">
        <v>730479.9351</v>
      </c>
      <c r="F31" s="52">
        <v>107.699656814297</v>
      </c>
      <c r="G31" s="51">
        <v>646489.25139999995</v>
      </c>
      <c r="H31" s="52">
        <v>21.691796344071399</v>
      </c>
      <c r="I31" s="51">
        <v>76004.832800000004</v>
      </c>
      <c r="J31" s="52">
        <v>9.6609224809901608</v>
      </c>
      <c r="K31" s="51">
        <v>31358.137599999998</v>
      </c>
      <c r="L31" s="52">
        <v>4.8505272952477698</v>
      </c>
      <c r="M31" s="52">
        <v>1.42376743700493</v>
      </c>
      <c r="N31" s="51">
        <v>39974948.915100001</v>
      </c>
      <c r="O31" s="51">
        <v>405232355.53750002</v>
      </c>
      <c r="P31" s="51">
        <v>28865</v>
      </c>
      <c r="Q31" s="51">
        <v>32910</v>
      </c>
      <c r="R31" s="52">
        <v>-12.291096931024001</v>
      </c>
      <c r="S31" s="51">
        <v>27.255305151567601</v>
      </c>
      <c r="T31" s="51">
        <v>27.760365347918601</v>
      </c>
      <c r="U31" s="53">
        <v>-1.85307114905619</v>
      </c>
    </row>
    <row r="32" spans="1:21" ht="12" thickBot="1">
      <c r="A32" s="75"/>
      <c r="B32" s="64" t="s">
        <v>30</v>
      </c>
      <c r="C32" s="65"/>
      <c r="D32" s="51">
        <v>122405.7426</v>
      </c>
      <c r="E32" s="51">
        <v>173313.9993</v>
      </c>
      <c r="F32" s="52">
        <v>70.626575518645893</v>
      </c>
      <c r="G32" s="51">
        <v>147834.14540000001</v>
      </c>
      <c r="H32" s="52">
        <v>-17.200628942114498</v>
      </c>
      <c r="I32" s="51">
        <v>32230.605599999999</v>
      </c>
      <c r="J32" s="52">
        <v>26.3309587568321</v>
      </c>
      <c r="K32" s="51">
        <v>39678.589200000002</v>
      </c>
      <c r="L32" s="52">
        <v>26.839935451069401</v>
      </c>
      <c r="M32" s="52">
        <v>-0.18770787344425</v>
      </c>
      <c r="N32" s="51">
        <v>1673011.7365999999</v>
      </c>
      <c r="O32" s="51">
        <v>39924995.711800002</v>
      </c>
      <c r="P32" s="51">
        <v>24145</v>
      </c>
      <c r="Q32" s="51">
        <v>25475</v>
      </c>
      <c r="R32" s="52">
        <v>-5.2208047105004898</v>
      </c>
      <c r="S32" s="51">
        <v>5.0696103789604496</v>
      </c>
      <c r="T32" s="51">
        <v>5.1600846869479904</v>
      </c>
      <c r="U32" s="53">
        <v>-1.7846402627511799</v>
      </c>
    </row>
    <row r="33" spans="1:21" ht="12" thickBot="1">
      <c r="A33" s="75"/>
      <c r="B33" s="64" t="s">
        <v>31</v>
      </c>
      <c r="C33" s="65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1">
        <v>15.1328</v>
      </c>
      <c r="O33" s="51">
        <v>288.75150000000002</v>
      </c>
      <c r="P33" s="54"/>
      <c r="Q33" s="54"/>
      <c r="R33" s="54"/>
      <c r="S33" s="54"/>
      <c r="T33" s="54"/>
      <c r="U33" s="55"/>
    </row>
    <row r="34" spans="1:21" ht="12" thickBot="1">
      <c r="A34" s="75"/>
      <c r="B34" s="64" t="s">
        <v>70</v>
      </c>
      <c r="C34" s="65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1">
        <v>1</v>
      </c>
      <c r="P34" s="54"/>
      <c r="Q34" s="54"/>
      <c r="R34" s="54"/>
      <c r="S34" s="54"/>
      <c r="T34" s="54"/>
      <c r="U34" s="55"/>
    </row>
    <row r="35" spans="1:21" ht="12" thickBot="1">
      <c r="A35" s="75"/>
      <c r="B35" s="64" t="s">
        <v>32</v>
      </c>
      <c r="C35" s="65"/>
      <c r="D35" s="51">
        <v>216781.5821</v>
      </c>
      <c r="E35" s="51">
        <v>296540.55420000001</v>
      </c>
      <c r="F35" s="52">
        <v>73.1035195792455</v>
      </c>
      <c r="G35" s="51">
        <v>246938.26149999999</v>
      </c>
      <c r="H35" s="52">
        <v>-12.212234433342401</v>
      </c>
      <c r="I35" s="51">
        <v>27422.698400000001</v>
      </c>
      <c r="J35" s="52">
        <v>12.6499207794092</v>
      </c>
      <c r="K35" s="51">
        <v>16271.754999999999</v>
      </c>
      <c r="L35" s="52">
        <v>6.5894021044608397</v>
      </c>
      <c r="M35" s="52">
        <v>0.68529445041422998</v>
      </c>
      <c r="N35" s="51">
        <v>4516880.3493999997</v>
      </c>
      <c r="O35" s="51">
        <v>63290185.893200003</v>
      </c>
      <c r="P35" s="51">
        <v>14616</v>
      </c>
      <c r="Q35" s="51">
        <v>17551</v>
      </c>
      <c r="R35" s="52">
        <v>-16.722693863597499</v>
      </c>
      <c r="S35" s="51">
        <v>14.831799541598301</v>
      </c>
      <c r="T35" s="51">
        <v>14.869980103697801</v>
      </c>
      <c r="U35" s="53">
        <v>-0.25742366590419902</v>
      </c>
    </row>
    <row r="36" spans="1:21" ht="12" customHeight="1" thickBot="1">
      <c r="A36" s="75"/>
      <c r="B36" s="64" t="s">
        <v>69</v>
      </c>
      <c r="C36" s="65"/>
      <c r="D36" s="51">
        <v>87871.03</v>
      </c>
      <c r="E36" s="54"/>
      <c r="F36" s="54"/>
      <c r="G36" s="51">
        <v>2136.75</v>
      </c>
      <c r="H36" s="52">
        <v>4012.3683163683199</v>
      </c>
      <c r="I36" s="51">
        <v>3188.61</v>
      </c>
      <c r="J36" s="52">
        <v>3.6287386184047201</v>
      </c>
      <c r="K36" s="51">
        <v>-170.94</v>
      </c>
      <c r="L36" s="52">
        <v>-8</v>
      </c>
      <c r="M36" s="52">
        <v>-19.6533871533872</v>
      </c>
      <c r="N36" s="51">
        <v>2632557.59</v>
      </c>
      <c r="O36" s="51">
        <v>30522567.989999998</v>
      </c>
      <c r="P36" s="51">
        <v>60</v>
      </c>
      <c r="Q36" s="51">
        <v>69</v>
      </c>
      <c r="R36" s="52">
        <v>-13.0434782608696</v>
      </c>
      <c r="S36" s="51">
        <v>1464.5171666666699</v>
      </c>
      <c r="T36" s="51">
        <v>1272.70072463768</v>
      </c>
      <c r="U36" s="53">
        <v>13.097589184671101</v>
      </c>
    </row>
    <row r="37" spans="1:21" ht="12" thickBot="1">
      <c r="A37" s="75"/>
      <c r="B37" s="64" t="s">
        <v>36</v>
      </c>
      <c r="C37" s="65"/>
      <c r="D37" s="51">
        <v>349572.72</v>
      </c>
      <c r="E37" s="51">
        <v>158414.65659999999</v>
      </c>
      <c r="F37" s="52">
        <v>220.66943015423001</v>
      </c>
      <c r="G37" s="51">
        <v>378752.27</v>
      </c>
      <c r="H37" s="52">
        <v>-7.7041254432613799</v>
      </c>
      <c r="I37" s="51">
        <v>-39747.85</v>
      </c>
      <c r="J37" s="52">
        <v>-11.370409567428499</v>
      </c>
      <c r="K37" s="51">
        <v>-37483.31</v>
      </c>
      <c r="L37" s="52">
        <v>-9.8965241845283192</v>
      </c>
      <c r="M37" s="52">
        <v>6.0414621867705999E-2</v>
      </c>
      <c r="N37" s="51">
        <v>9996968</v>
      </c>
      <c r="O37" s="51">
        <v>158062522.74000001</v>
      </c>
      <c r="P37" s="51">
        <v>148</v>
      </c>
      <c r="Q37" s="51">
        <v>152</v>
      </c>
      <c r="R37" s="52">
        <v>-2.6315789473684199</v>
      </c>
      <c r="S37" s="51">
        <v>2361.9778378378401</v>
      </c>
      <c r="T37" s="51">
        <v>2273.93802631579</v>
      </c>
      <c r="U37" s="53">
        <v>3.7273766972614899</v>
      </c>
    </row>
    <row r="38" spans="1:21" ht="12" thickBot="1">
      <c r="A38" s="75"/>
      <c r="B38" s="64" t="s">
        <v>37</v>
      </c>
      <c r="C38" s="65"/>
      <c r="D38" s="51">
        <v>118101.73</v>
      </c>
      <c r="E38" s="51">
        <v>88013.435599999997</v>
      </c>
      <c r="F38" s="52">
        <v>134.18602420742201</v>
      </c>
      <c r="G38" s="51">
        <v>128130.79</v>
      </c>
      <c r="H38" s="52">
        <v>-7.8272053110731701</v>
      </c>
      <c r="I38" s="51">
        <v>-7082.87</v>
      </c>
      <c r="J38" s="52">
        <v>-5.9972618521337502</v>
      </c>
      <c r="K38" s="51">
        <v>-10022.18</v>
      </c>
      <c r="L38" s="52">
        <v>-7.8218357976252202</v>
      </c>
      <c r="M38" s="52">
        <v>-0.293280503842477</v>
      </c>
      <c r="N38" s="51">
        <v>6015700.1600000001</v>
      </c>
      <c r="O38" s="51">
        <v>139527885.16999999</v>
      </c>
      <c r="P38" s="51">
        <v>39</v>
      </c>
      <c r="Q38" s="51">
        <v>55</v>
      </c>
      <c r="R38" s="52">
        <v>-29.090909090909101</v>
      </c>
      <c r="S38" s="51">
        <v>3028.2494871794902</v>
      </c>
      <c r="T38" s="51">
        <v>2423.51254545455</v>
      </c>
      <c r="U38" s="53">
        <v>19.9698520311876</v>
      </c>
    </row>
    <row r="39" spans="1:21" ht="12" thickBot="1">
      <c r="A39" s="75"/>
      <c r="B39" s="64" t="s">
        <v>38</v>
      </c>
      <c r="C39" s="65"/>
      <c r="D39" s="51">
        <v>169672.74</v>
      </c>
      <c r="E39" s="51">
        <v>82560.422500000001</v>
      </c>
      <c r="F39" s="52">
        <v>205.51341049641599</v>
      </c>
      <c r="G39" s="51">
        <v>139088.98000000001</v>
      </c>
      <c r="H39" s="52">
        <v>21.988629149484002</v>
      </c>
      <c r="I39" s="51">
        <v>-23092.35</v>
      </c>
      <c r="J39" s="52">
        <v>-13.609935220000599</v>
      </c>
      <c r="K39" s="51">
        <v>-15956.47</v>
      </c>
      <c r="L39" s="52">
        <v>-11.4721310056339</v>
      </c>
      <c r="M39" s="52">
        <v>0.44720918849845898</v>
      </c>
      <c r="N39" s="51">
        <v>5387446.0599999996</v>
      </c>
      <c r="O39" s="51">
        <v>105416865.2</v>
      </c>
      <c r="P39" s="51">
        <v>77</v>
      </c>
      <c r="Q39" s="51">
        <v>78</v>
      </c>
      <c r="R39" s="52">
        <v>-1.2820512820512799</v>
      </c>
      <c r="S39" s="51">
        <v>2203.5420779220799</v>
      </c>
      <c r="T39" s="51">
        <v>1787.39987179487</v>
      </c>
      <c r="U39" s="53">
        <v>18.885149065073701</v>
      </c>
    </row>
    <row r="40" spans="1:21" ht="12" thickBot="1">
      <c r="A40" s="75"/>
      <c r="B40" s="64" t="s">
        <v>72</v>
      </c>
      <c r="C40" s="65"/>
      <c r="D40" s="51">
        <v>49.89</v>
      </c>
      <c r="E40" s="54"/>
      <c r="F40" s="54"/>
      <c r="G40" s="51">
        <v>11.49</v>
      </c>
      <c r="H40" s="52">
        <v>334.20365535247998</v>
      </c>
      <c r="I40" s="51">
        <v>-3565.8</v>
      </c>
      <c r="J40" s="52">
        <v>-7147.3241130487104</v>
      </c>
      <c r="K40" s="51">
        <v>-9.44</v>
      </c>
      <c r="L40" s="52">
        <v>-82.158398607484799</v>
      </c>
      <c r="M40" s="52">
        <v>376.733050847458</v>
      </c>
      <c r="N40" s="51">
        <v>231.6</v>
      </c>
      <c r="O40" s="51">
        <v>4493.2</v>
      </c>
      <c r="P40" s="51">
        <v>41</v>
      </c>
      <c r="Q40" s="51">
        <v>2</v>
      </c>
      <c r="R40" s="52">
        <v>1950</v>
      </c>
      <c r="S40" s="51">
        <v>1.21682926829268</v>
      </c>
      <c r="T40" s="51">
        <v>7.78</v>
      </c>
      <c r="U40" s="53">
        <v>-539.36660653437605</v>
      </c>
    </row>
    <row r="41" spans="1:21" ht="12" customHeight="1" thickBot="1">
      <c r="A41" s="75"/>
      <c r="B41" s="64" t="s">
        <v>33</v>
      </c>
      <c r="C41" s="65"/>
      <c r="D41" s="51">
        <v>150917.0943</v>
      </c>
      <c r="E41" s="51">
        <v>97275.748000000007</v>
      </c>
      <c r="F41" s="52">
        <v>155.14359683978</v>
      </c>
      <c r="G41" s="51">
        <v>253176.0693</v>
      </c>
      <c r="H41" s="52">
        <v>-40.390458419997302</v>
      </c>
      <c r="I41" s="51">
        <v>10301.952600000001</v>
      </c>
      <c r="J41" s="52">
        <v>6.8262330704043999</v>
      </c>
      <c r="K41" s="51">
        <v>14339.802600000001</v>
      </c>
      <c r="L41" s="52">
        <v>5.6639644653808503</v>
      </c>
      <c r="M41" s="52">
        <v>-0.28158337409749301</v>
      </c>
      <c r="N41" s="51">
        <v>2005021.4883999999</v>
      </c>
      <c r="O41" s="51">
        <v>62305660.614299998</v>
      </c>
      <c r="P41" s="51">
        <v>246</v>
      </c>
      <c r="Q41" s="51">
        <v>276</v>
      </c>
      <c r="R41" s="52">
        <v>-10.869565217391299</v>
      </c>
      <c r="S41" s="51">
        <v>613.484123170732</v>
      </c>
      <c r="T41" s="51">
        <v>598.97497499999997</v>
      </c>
      <c r="U41" s="53">
        <v>2.3650405320585302</v>
      </c>
    </row>
    <row r="42" spans="1:21" ht="12" thickBot="1">
      <c r="A42" s="75"/>
      <c r="B42" s="64" t="s">
        <v>34</v>
      </c>
      <c r="C42" s="65"/>
      <c r="D42" s="51">
        <v>459352.96360000002</v>
      </c>
      <c r="E42" s="51">
        <v>306752.70919999998</v>
      </c>
      <c r="F42" s="52">
        <v>149.74699483436501</v>
      </c>
      <c r="G42" s="51">
        <v>507415.15090000001</v>
      </c>
      <c r="H42" s="52">
        <v>-9.4719653551440608</v>
      </c>
      <c r="I42" s="51">
        <v>34597.0239</v>
      </c>
      <c r="J42" s="52">
        <v>7.5316862285723198</v>
      </c>
      <c r="K42" s="51">
        <v>37001.248200000002</v>
      </c>
      <c r="L42" s="52">
        <v>7.2921055144630698</v>
      </c>
      <c r="M42" s="52">
        <v>-6.4976843132551004E-2</v>
      </c>
      <c r="N42" s="51">
        <v>8002011.2819999997</v>
      </c>
      <c r="O42" s="51">
        <v>157273107.40959999</v>
      </c>
      <c r="P42" s="51">
        <v>2778</v>
      </c>
      <c r="Q42" s="51">
        <v>3179</v>
      </c>
      <c r="R42" s="52">
        <v>-12.614029569046901</v>
      </c>
      <c r="S42" s="51">
        <v>165.35383858891299</v>
      </c>
      <c r="T42" s="51">
        <v>165.28633611198501</v>
      </c>
      <c r="U42" s="53">
        <v>4.0823048018724002E-2</v>
      </c>
    </row>
    <row r="43" spans="1:21" ht="12" thickBot="1">
      <c r="A43" s="75"/>
      <c r="B43" s="64" t="s">
        <v>39</v>
      </c>
      <c r="C43" s="65"/>
      <c r="D43" s="51">
        <v>203141.1</v>
      </c>
      <c r="E43" s="51">
        <v>71194.540500000003</v>
      </c>
      <c r="F43" s="52">
        <v>285.332412532391</v>
      </c>
      <c r="G43" s="51">
        <v>263048.84000000003</v>
      </c>
      <c r="H43" s="52">
        <v>-22.774379084887801</v>
      </c>
      <c r="I43" s="51">
        <v>-16236.3</v>
      </c>
      <c r="J43" s="52">
        <v>-7.9926218771090598</v>
      </c>
      <c r="K43" s="51">
        <v>-28607.06</v>
      </c>
      <c r="L43" s="52">
        <v>-10.8751895655575</v>
      </c>
      <c r="M43" s="52">
        <v>-0.43243730743389902</v>
      </c>
      <c r="N43" s="51">
        <v>5812483.7199999997</v>
      </c>
      <c r="O43" s="51">
        <v>74427615.870000005</v>
      </c>
      <c r="P43" s="51">
        <v>140</v>
      </c>
      <c r="Q43" s="51">
        <v>170</v>
      </c>
      <c r="R43" s="52">
        <v>-17.647058823529399</v>
      </c>
      <c r="S43" s="51">
        <v>1451.0078571428601</v>
      </c>
      <c r="T43" s="51">
        <v>1192.3178235294099</v>
      </c>
      <c r="U43" s="53">
        <v>17.8282999874877</v>
      </c>
    </row>
    <row r="44" spans="1:21" ht="12" thickBot="1">
      <c r="A44" s="75"/>
      <c r="B44" s="64" t="s">
        <v>40</v>
      </c>
      <c r="C44" s="65"/>
      <c r="D44" s="51">
        <v>83361.570000000007</v>
      </c>
      <c r="E44" s="51">
        <v>14756.0326</v>
      </c>
      <c r="F44" s="52">
        <v>564.93213494255895</v>
      </c>
      <c r="G44" s="51">
        <v>77982.100000000006</v>
      </c>
      <c r="H44" s="52">
        <v>6.8983394907292901</v>
      </c>
      <c r="I44" s="51">
        <v>10098.870000000001</v>
      </c>
      <c r="J44" s="52">
        <v>12.114539109568099</v>
      </c>
      <c r="K44" s="51">
        <v>9555.8799999999992</v>
      </c>
      <c r="L44" s="52">
        <v>12.253940327331501</v>
      </c>
      <c r="M44" s="52">
        <v>5.6822605558043998E-2</v>
      </c>
      <c r="N44" s="51">
        <v>2394802.92</v>
      </c>
      <c r="O44" s="51">
        <v>29673699.98</v>
      </c>
      <c r="P44" s="51">
        <v>76</v>
      </c>
      <c r="Q44" s="51">
        <v>83</v>
      </c>
      <c r="R44" s="52">
        <v>-8.4337349397590398</v>
      </c>
      <c r="S44" s="51">
        <v>1096.86276315789</v>
      </c>
      <c r="T44" s="51">
        <v>1271.4561445783099</v>
      </c>
      <c r="U44" s="53">
        <v>-15.917522892085399</v>
      </c>
    </row>
    <row r="45" spans="1:21" ht="12" thickBot="1">
      <c r="A45" s="76"/>
      <c r="B45" s="64" t="s">
        <v>35</v>
      </c>
      <c r="C45" s="65"/>
      <c r="D45" s="56">
        <v>20298.8033</v>
      </c>
      <c r="E45" s="57"/>
      <c r="F45" s="57"/>
      <c r="G45" s="56">
        <v>15746.849099999999</v>
      </c>
      <c r="H45" s="58">
        <v>28.907079575684801</v>
      </c>
      <c r="I45" s="56">
        <v>941.95309999999995</v>
      </c>
      <c r="J45" s="58">
        <v>4.6404366113543301</v>
      </c>
      <c r="K45" s="56">
        <v>1296.6785</v>
      </c>
      <c r="L45" s="58">
        <v>8.2345267409719494</v>
      </c>
      <c r="M45" s="58">
        <v>-0.27356464998841301</v>
      </c>
      <c r="N45" s="56">
        <v>238554.69709999999</v>
      </c>
      <c r="O45" s="56">
        <v>8516702.8519000001</v>
      </c>
      <c r="P45" s="56">
        <v>22</v>
      </c>
      <c r="Q45" s="56">
        <v>20</v>
      </c>
      <c r="R45" s="58">
        <v>10</v>
      </c>
      <c r="S45" s="56">
        <v>922.67287727272696</v>
      </c>
      <c r="T45" s="56">
        <v>822.732395</v>
      </c>
      <c r="U45" s="59">
        <v>10.8316267590021</v>
      </c>
    </row>
  </sheetData>
  <mergeCells count="43"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18:C18"/>
    <mergeCell ref="B19:C19"/>
    <mergeCell ref="B20:C20"/>
    <mergeCell ref="B21:C21"/>
    <mergeCell ref="B22:C22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6" workbookViewId="0">
      <selection activeCell="B32" sqref="B32:E38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>
      <c r="A2" s="37">
        <v>1</v>
      </c>
      <c r="B2" s="37">
        <v>12</v>
      </c>
      <c r="C2" s="37">
        <v>76027</v>
      </c>
      <c r="D2" s="37">
        <v>912552.97446495702</v>
      </c>
      <c r="E2" s="37">
        <v>636149.30407094001</v>
      </c>
      <c r="F2" s="37">
        <v>276403.67039401701</v>
      </c>
      <c r="G2" s="37">
        <v>636149.30407094001</v>
      </c>
      <c r="H2" s="37">
        <v>0.30289054786773001</v>
      </c>
    </row>
    <row r="3" spans="1:8">
      <c r="A3" s="37">
        <v>2</v>
      </c>
      <c r="B3" s="37">
        <v>13</v>
      </c>
      <c r="C3" s="37">
        <v>11620</v>
      </c>
      <c r="D3" s="37">
        <v>122396.25508544</v>
      </c>
      <c r="E3" s="37">
        <v>94446.706005786196</v>
      </c>
      <c r="F3" s="37">
        <v>27949.5490796536</v>
      </c>
      <c r="G3" s="37">
        <v>94446.706005786196</v>
      </c>
      <c r="H3" s="37">
        <v>0.228352975833641</v>
      </c>
    </row>
    <row r="4" spans="1:8">
      <c r="A4" s="37">
        <v>3</v>
      </c>
      <c r="B4" s="37">
        <v>14</v>
      </c>
      <c r="C4" s="37">
        <v>125770</v>
      </c>
      <c r="D4" s="37">
        <v>172601.60275112299</v>
      </c>
      <c r="E4" s="37">
        <v>123374.71194634</v>
      </c>
      <c r="F4" s="37">
        <v>49226.890804782997</v>
      </c>
      <c r="G4" s="37">
        <v>123374.71194634</v>
      </c>
      <c r="H4" s="37">
        <v>0.28520529369454301</v>
      </c>
    </row>
    <row r="5" spans="1:8">
      <c r="A5" s="37">
        <v>4</v>
      </c>
      <c r="B5" s="37">
        <v>15</v>
      </c>
      <c r="C5" s="37">
        <v>5865</v>
      </c>
      <c r="D5" s="37">
        <v>107523.308106838</v>
      </c>
      <c r="E5" s="37">
        <v>81217.371727350401</v>
      </c>
      <c r="F5" s="37">
        <v>26305.936379487201</v>
      </c>
      <c r="G5" s="37">
        <v>81217.371727350401</v>
      </c>
      <c r="H5" s="37">
        <v>0.24465333928666899</v>
      </c>
    </row>
    <row r="6" spans="1:8">
      <c r="A6" s="37">
        <v>5</v>
      </c>
      <c r="B6" s="37">
        <v>16</v>
      </c>
      <c r="C6" s="37">
        <v>7300</v>
      </c>
      <c r="D6" s="37">
        <v>739989.62117350404</v>
      </c>
      <c r="E6" s="37">
        <v>473770.54196495702</v>
      </c>
      <c r="F6" s="37">
        <v>266219.07920854702</v>
      </c>
      <c r="G6" s="37">
        <v>473770.54196495702</v>
      </c>
      <c r="H6" s="37">
        <v>0.35976055824454201</v>
      </c>
    </row>
    <row r="7" spans="1:8">
      <c r="A7" s="37">
        <v>6</v>
      </c>
      <c r="B7" s="37">
        <v>17</v>
      </c>
      <c r="C7" s="37">
        <v>26416</v>
      </c>
      <c r="D7" s="37">
        <v>590075.07353589695</v>
      </c>
      <c r="E7" s="37">
        <v>390705.64779059798</v>
      </c>
      <c r="F7" s="37">
        <v>199369.425745299</v>
      </c>
      <c r="G7" s="37">
        <v>390705.64779059798</v>
      </c>
      <c r="H7" s="37">
        <v>0.33787128907279701</v>
      </c>
    </row>
    <row r="8" spans="1:8">
      <c r="A8" s="37">
        <v>7</v>
      </c>
      <c r="B8" s="37">
        <v>18</v>
      </c>
      <c r="C8" s="37">
        <v>91488</v>
      </c>
      <c r="D8" s="37">
        <v>209790.764564957</v>
      </c>
      <c r="E8" s="37">
        <v>163361.23810256401</v>
      </c>
      <c r="F8" s="37">
        <v>46429.526462393202</v>
      </c>
      <c r="G8" s="37">
        <v>163361.23810256401</v>
      </c>
      <c r="H8" s="37">
        <v>0.22131349089019201</v>
      </c>
    </row>
    <row r="9" spans="1:8">
      <c r="A9" s="37">
        <v>8</v>
      </c>
      <c r="B9" s="37">
        <v>19</v>
      </c>
      <c r="C9" s="37">
        <v>31747</v>
      </c>
      <c r="D9" s="37">
        <v>320220.62614273501</v>
      </c>
      <c r="E9" s="37">
        <v>229751.59431538501</v>
      </c>
      <c r="F9" s="37">
        <v>90469.031827350394</v>
      </c>
      <c r="G9" s="37">
        <v>229751.59431538501</v>
      </c>
      <c r="H9" s="37">
        <v>0.28252093850764198</v>
      </c>
    </row>
    <row r="10" spans="1:8">
      <c r="A10" s="37">
        <v>9</v>
      </c>
      <c r="B10" s="37">
        <v>21</v>
      </c>
      <c r="C10" s="37">
        <v>415224</v>
      </c>
      <c r="D10" s="37">
        <v>1301485.1869256401</v>
      </c>
      <c r="E10" s="37">
        <v>1183210.5798102601</v>
      </c>
      <c r="F10" s="37">
        <v>118274.60711538501</v>
      </c>
      <c r="G10" s="37">
        <v>1183210.5798102601</v>
      </c>
      <c r="H10" s="37">
        <v>9.0876644854308394E-2</v>
      </c>
    </row>
    <row r="11" spans="1:8">
      <c r="A11" s="37">
        <v>10</v>
      </c>
      <c r="B11" s="37">
        <v>22</v>
      </c>
      <c r="C11" s="37">
        <v>27966</v>
      </c>
      <c r="D11" s="37">
        <v>360762.98369914503</v>
      </c>
      <c r="E11" s="37">
        <v>309018.61746581201</v>
      </c>
      <c r="F11" s="37">
        <v>51744.366233333298</v>
      </c>
      <c r="G11" s="37">
        <v>309018.61746581201</v>
      </c>
      <c r="H11" s="37">
        <v>0.143430364453591</v>
      </c>
    </row>
    <row r="12" spans="1:8">
      <c r="A12" s="37">
        <v>11</v>
      </c>
      <c r="B12" s="37">
        <v>23</v>
      </c>
      <c r="C12" s="37">
        <v>236832.77499999999</v>
      </c>
      <c r="D12" s="37">
        <v>2269976.17638291</v>
      </c>
      <c r="E12" s="37">
        <v>1891840.5208119701</v>
      </c>
      <c r="F12" s="37">
        <v>378135.65557094</v>
      </c>
      <c r="G12" s="37">
        <v>1891840.5208119701</v>
      </c>
      <c r="H12" s="37">
        <v>0.16658133222062299</v>
      </c>
    </row>
    <row r="13" spans="1:8">
      <c r="A13" s="37">
        <v>12</v>
      </c>
      <c r="B13" s="37">
        <v>24</v>
      </c>
      <c r="C13" s="37">
        <v>35525</v>
      </c>
      <c r="D13" s="37">
        <v>735321.70625812002</v>
      </c>
      <c r="E13" s="37">
        <v>657088.28511965799</v>
      </c>
      <c r="F13" s="37">
        <v>78233.421138461505</v>
      </c>
      <c r="G13" s="37">
        <v>657088.28511965799</v>
      </c>
      <c r="H13" s="37">
        <v>0.10639346081128601</v>
      </c>
    </row>
    <row r="14" spans="1:8">
      <c r="A14" s="37">
        <v>13</v>
      </c>
      <c r="B14" s="37">
        <v>25</v>
      </c>
      <c r="C14" s="37">
        <v>112007</v>
      </c>
      <c r="D14" s="37">
        <v>1763438.5641999999</v>
      </c>
      <c r="E14" s="37">
        <v>1382391.8417</v>
      </c>
      <c r="F14" s="37">
        <v>381046.72249999997</v>
      </c>
      <c r="G14" s="37">
        <v>1382391.8417</v>
      </c>
      <c r="H14" s="37">
        <v>0.21608165446515901</v>
      </c>
    </row>
    <row r="15" spans="1:8">
      <c r="A15" s="37">
        <v>14</v>
      </c>
      <c r="B15" s="37">
        <v>26</v>
      </c>
      <c r="C15" s="37">
        <v>104659</v>
      </c>
      <c r="D15" s="37">
        <v>727500.99383451301</v>
      </c>
      <c r="E15" s="37">
        <v>514259.30250088498</v>
      </c>
      <c r="F15" s="37">
        <v>213241.691333628</v>
      </c>
      <c r="G15" s="37">
        <v>514259.30250088498</v>
      </c>
      <c r="H15" s="37">
        <v>0.29311532649553301</v>
      </c>
    </row>
    <row r="16" spans="1:8">
      <c r="A16" s="37">
        <v>15</v>
      </c>
      <c r="B16" s="37">
        <v>27</v>
      </c>
      <c r="C16" s="37">
        <v>183438.72200000001</v>
      </c>
      <c r="D16" s="37">
        <v>1546204.7063666701</v>
      </c>
      <c r="E16" s="37">
        <v>1305981.7185333299</v>
      </c>
      <c r="F16" s="37">
        <v>240222.987833333</v>
      </c>
      <c r="G16" s="37">
        <v>1305981.7185333299</v>
      </c>
      <c r="H16" s="37">
        <v>0.15536299097020501</v>
      </c>
    </row>
    <row r="17" spans="1:8">
      <c r="A17" s="37">
        <v>16</v>
      </c>
      <c r="B17" s="37">
        <v>29</v>
      </c>
      <c r="C17" s="37">
        <v>312987</v>
      </c>
      <c r="D17" s="37">
        <v>4034592.1791521399</v>
      </c>
      <c r="E17" s="37">
        <v>3522057.4464290598</v>
      </c>
      <c r="F17" s="37">
        <v>512534.732723077</v>
      </c>
      <c r="G17" s="37">
        <v>3522057.4464290598</v>
      </c>
      <c r="H17" s="37">
        <v>0.12703507813540299</v>
      </c>
    </row>
    <row r="18" spans="1:8">
      <c r="A18" s="37">
        <v>17</v>
      </c>
      <c r="B18" s="37">
        <v>31</v>
      </c>
      <c r="C18" s="37">
        <v>31492.473999999998</v>
      </c>
      <c r="D18" s="37">
        <v>295402.787422041</v>
      </c>
      <c r="E18" s="37">
        <v>244947.389678009</v>
      </c>
      <c r="F18" s="37">
        <v>50455.397744032001</v>
      </c>
      <c r="G18" s="37">
        <v>244947.389678009</v>
      </c>
      <c r="H18" s="37">
        <v>0.17080203671858599</v>
      </c>
    </row>
    <row r="19" spans="1:8">
      <c r="A19" s="37">
        <v>18</v>
      </c>
      <c r="B19" s="37">
        <v>32</v>
      </c>
      <c r="C19" s="37">
        <v>29090.918000000001</v>
      </c>
      <c r="D19" s="37">
        <v>426799.03767495602</v>
      </c>
      <c r="E19" s="37">
        <v>408202.56894299103</v>
      </c>
      <c r="F19" s="37">
        <v>18596.468731965</v>
      </c>
      <c r="G19" s="37">
        <v>408202.56894299103</v>
      </c>
      <c r="H19" s="37">
        <v>4.35719556287468E-2</v>
      </c>
    </row>
    <row r="20" spans="1:8">
      <c r="A20" s="37">
        <v>19</v>
      </c>
      <c r="B20" s="37">
        <v>33</v>
      </c>
      <c r="C20" s="37">
        <v>39880.339999999997</v>
      </c>
      <c r="D20" s="37">
        <v>631410.60287807998</v>
      </c>
      <c r="E20" s="37">
        <v>497432.49460610299</v>
      </c>
      <c r="F20" s="37">
        <v>133978.10827197699</v>
      </c>
      <c r="G20" s="37">
        <v>497432.49460610299</v>
      </c>
      <c r="H20" s="37">
        <v>0.21218856265840599</v>
      </c>
    </row>
    <row r="21" spans="1:8">
      <c r="A21" s="37">
        <v>20</v>
      </c>
      <c r="B21" s="37">
        <v>34</v>
      </c>
      <c r="C21" s="37">
        <v>49589.983</v>
      </c>
      <c r="D21" s="37">
        <v>300163.12018907798</v>
      </c>
      <c r="E21" s="37">
        <v>219477.217330969</v>
      </c>
      <c r="F21" s="37">
        <v>80685.9028581085</v>
      </c>
      <c r="G21" s="37">
        <v>219477.217330969</v>
      </c>
      <c r="H21" s="37">
        <v>0.268806850112975</v>
      </c>
    </row>
    <row r="22" spans="1:8">
      <c r="A22" s="37">
        <v>21</v>
      </c>
      <c r="B22" s="37">
        <v>35</v>
      </c>
      <c r="C22" s="37">
        <v>49193.813999999998</v>
      </c>
      <c r="D22" s="37">
        <v>1352195.7580327401</v>
      </c>
      <c r="E22" s="37">
        <v>1315898.0201610599</v>
      </c>
      <c r="F22" s="37">
        <v>36297.737871681398</v>
      </c>
      <c r="G22" s="37">
        <v>1315898.0201610599</v>
      </c>
      <c r="H22" s="37">
        <v>2.6843552537459198E-2</v>
      </c>
    </row>
    <row r="23" spans="1:8">
      <c r="A23" s="37">
        <v>22</v>
      </c>
      <c r="B23" s="37">
        <v>36</v>
      </c>
      <c r="C23" s="37">
        <v>161057.54199999999</v>
      </c>
      <c r="D23" s="37">
        <v>709448.96719999996</v>
      </c>
      <c r="E23" s="37">
        <v>605814.09988661204</v>
      </c>
      <c r="F23" s="37">
        <v>103634.86731338799</v>
      </c>
      <c r="G23" s="37">
        <v>605814.09988661204</v>
      </c>
      <c r="H23" s="37">
        <v>0.14607797333528699</v>
      </c>
    </row>
    <row r="24" spans="1:8">
      <c r="A24" s="37">
        <v>23</v>
      </c>
      <c r="B24" s="37">
        <v>37</v>
      </c>
      <c r="C24" s="37">
        <v>155700.21599999999</v>
      </c>
      <c r="D24" s="37">
        <v>990597.159036192</v>
      </c>
      <c r="E24" s="37">
        <v>878239.35024000797</v>
      </c>
      <c r="F24" s="37">
        <v>112357.808796185</v>
      </c>
      <c r="G24" s="37">
        <v>878239.35024000797</v>
      </c>
      <c r="H24" s="37">
        <v>0.113424319635142</v>
      </c>
    </row>
    <row r="25" spans="1:8">
      <c r="A25" s="37">
        <v>24</v>
      </c>
      <c r="B25" s="37">
        <v>38</v>
      </c>
      <c r="C25" s="37">
        <v>137542.747</v>
      </c>
      <c r="D25" s="37">
        <v>786724.327797345</v>
      </c>
      <c r="E25" s="37">
        <v>710719.52165309701</v>
      </c>
      <c r="F25" s="37">
        <v>76004.806144247807</v>
      </c>
      <c r="G25" s="37">
        <v>710719.52165309701</v>
      </c>
      <c r="H25" s="37">
        <v>9.6609197731363505E-2</v>
      </c>
    </row>
    <row r="26" spans="1:8">
      <c r="A26" s="37">
        <v>25</v>
      </c>
      <c r="B26" s="37">
        <v>39</v>
      </c>
      <c r="C26" s="37">
        <v>71167.239000000001</v>
      </c>
      <c r="D26" s="37">
        <v>122405.69984467899</v>
      </c>
      <c r="E26" s="37">
        <v>90175.121030046197</v>
      </c>
      <c r="F26" s="37">
        <v>32230.5788146327</v>
      </c>
      <c r="G26" s="37">
        <v>90175.121030046197</v>
      </c>
      <c r="H26" s="37">
        <v>0.26330946071571998</v>
      </c>
    </row>
    <row r="27" spans="1:8">
      <c r="A27" s="37">
        <v>26</v>
      </c>
      <c r="B27" s="37">
        <v>42</v>
      </c>
      <c r="C27" s="37">
        <v>12293.974</v>
      </c>
      <c r="D27" s="37">
        <v>216781.5809</v>
      </c>
      <c r="E27" s="37">
        <v>189358.89240000001</v>
      </c>
      <c r="F27" s="37">
        <v>27422.6885</v>
      </c>
      <c r="G27" s="37">
        <v>189358.89240000001</v>
      </c>
      <c r="H27" s="37">
        <v>0.12649916282624499</v>
      </c>
    </row>
    <row r="28" spans="1:8">
      <c r="A28" s="37">
        <v>27</v>
      </c>
      <c r="B28" s="37">
        <v>75</v>
      </c>
      <c r="C28" s="37">
        <v>271</v>
      </c>
      <c r="D28" s="37">
        <v>150917.094017094</v>
      </c>
      <c r="E28" s="37">
        <v>140615.141025641</v>
      </c>
      <c r="F28" s="37">
        <v>10301.952991452999</v>
      </c>
      <c r="G28" s="37">
        <v>140615.141025641</v>
      </c>
      <c r="H28" s="37">
        <v>6.8262333425835195E-2</v>
      </c>
    </row>
    <row r="29" spans="1:8">
      <c r="A29" s="37">
        <v>28</v>
      </c>
      <c r="B29" s="37">
        <v>76</v>
      </c>
      <c r="C29" s="37">
        <v>3132</v>
      </c>
      <c r="D29" s="37">
        <v>459352.94139487197</v>
      </c>
      <c r="E29" s="37">
        <v>424755.94702136703</v>
      </c>
      <c r="F29" s="37">
        <v>34596.994373504298</v>
      </c>
      <c r="G29" s="37">
        <v>424755.94702136703</v>
      </c>
      <c r="H29" s="37">
        <v>7.5316801648090001E-2</v>
      </c>
    </row>
    <row r="30" spans="1:8">
      <c r="A30" s="37">
        <v>29</v>
      </c>
      <c r="B30" s="37">
        <v>99</v>
      </c>
      <c r="C30" s="37">
        <v>20</v>
      </c>
      <c r="D30" s="37">
        <v>20298.8034188034</v>
      </c>
      <c r="E30" s="37">
        <v>19356.8502564103</v>
      </c>
      <c r="F30" s="37">
        <v>941.95316239316196</v>
      </c>
      <c r="G30" s="37">
        <v>19356.8502564103</v>
      </c>
      <c r="H30" s="37">
        <v>4.6404368915687E-2</v>
      </c>
    </row>
    <row r="31" spans="1:8" ht="14.25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 ht="14.25">
      <c r="A32" s="30"/>
      <c r="B32" s="33">
        <v>70</v>
      </c>
      <c r="C32" s="34">
        <v>60</v>
      </c>
      <c r="D32" s="34">
        <v>87871.03</v>
      </c>
      <c r="E32" s="34">
        <v>84682.42</v>
      </c>
      <c r="F32" s="30"/>
      <c r="G32" s="30"/>
      <c r="H32" s="30"/>
    </row>
    <row r="33" spans="1:8" ht="14.25">
      <c r="A33" s="30"/>
      <c r="B33" s="33">
        <v>71</v>
      </c>
      <c r="C33" s="34">
        <v>127</v>
      </c>
      <c r="D33" s="34">
        <v>349572.72</v>
      </c>
      <c r="E33" s="34">
        <v>389320.57</v>
      </c>
      <c r="F33" s="30"/>
      <c r="G33" s="30"/>
      <c r="H33" s="30"/>
    </row>
    <row r="34" spans="1:8" ht="14.25">
      <c r="A34" s="30"/>
      <c r="B34" s="33">
        <v>72</v>
      </c>
      <c r="C34" s="34">
        <v>37</v>
      </c>
      <c r="D34" s="34">
        <v>118101.73</v>
      </c>
      <c r="E34" s="34">
        <v>125184.6</v>
      </c>
      <c r="F34" s="30"/>
      <c r="G34" s="30"/>
      <c r="H34" s="30"/>
    </row>
    <row r="35" spans="1:8" ht="14.25">
      <c r="A35" s="30"/>
      <c r="B35" s="33">
        <v>73</v>
      </c>
      <c r="C35" s="34">
        <v>67</v>
      </c>
      <c r="D35" s="34">
        <v>169672.74</v>
      </c>
      <c r="E35" s="34">
        <v>192765.09</v>
      </c>
      <c r="F35" s="30"/>
      <c r="G35" s="30"/>
      <c r="H35" s="30"/>
    </row>
    <row r="36" spans="1:8" ht="14.25">
      <c r="A36" s="30"/>
      <c r="B36" s="33">
        <v>74</v>
      </c>
      <c r="C36" s="34">
        <v>224</v>
      </c>
      <c r="D36" s="34">
        <v>49.89</v>
      </c>
      <c r="E36" s="34">
        <v>3615.69</v>
      </c>
      <c r="F36" s="30"/>
      <c r="G36" s="30"/>
      <c r="H36" s="30"/>
    </row>
    <row r="37" spans="1:8" ht="14.25">
      <c r="A37" s="30"/>
      <c r="B37" s="33">
        <v>77</v>
      </c>
      <c r="C37" s="34">
        <v>132</v>
      </c>
      <c r="D37" s="34">
        <v>203141.1</v>
      </c>
      <c r="E37" s="34">
        <v>219377.4</v>
      </c>
      <c r="F37" s="30"/>
      <c r="G37" s="30"/>
      <c r="H37" s="30"/>
    </row>
    <row r="38" spans="1:8" ht="14.25">
      <c r="A38" s="30"/>
      <c r="B38" s="33">
        <v>78</v>
      </c>
      <c r="C38" s="34">
        <v>72</v>
      </c>
      <c r="D38" s="34">
        <v>83361.570000000007</v>
      </c>
      <c r="E38" s="34">
        <v>73262.7</v>
      </c>
      <c r="F38" s="30"/>
      <c r="G38" s="30"/>
      <c r="H38" s="30"/>
    </row>
    <row r="39" spans="1:8" ht="14.25">
      <c r="A39" s="30"/>
      <c r="B39" s="31"/>
      <c r="C39" s="30"/>
      <c r="D39" s="30"/>
      <c r="E39" s="30"/>
      <c r="F39" s="30"/>
      <c r="G39" s="30"/>
      <c r="H39" s="30"/>
    </row>
    <row r="40" spans="1:8" ht="14.25">
      <c r="A40" s="30"/>
      <c r="B40" s="31"/>
      <c r="C40" s="30"/>
      <c r="D40" s="30"/>
      <c r="E40" s="30"/>
      <c r="F40" s="30"/>
      <c r="G40" s="30"/>
      <c r="H40" s="30"/>
    </row>
    <row r="41" spans="1:8" ht="14.25">
      <c r="A41" s="30"/>
      <c r="B41" s="31"/>
      <c r="C41" s="30"/>
      <c r="D41" s="30"/>
      <c r="E41" s="30"/>
      <c r="F41" s="30"/>
      <c r="G41" s="30"/>
      <c r="H41" s="30"/>
    </row>
    <row r="42" spans="1:8" ht="14.25">
      <c r="A42" s="30"/>
      <c r="B42" s="31"/>
      <c r="C42" s="31"/>
      <c r="D42" s="31"/>
      <c r="E42" s="31"/>
      <c r="F42" s="31"/>
      <c r="G42" s="31"/>
      <c r="H42" s="31"/>
    </row>
    <row r="43" spans="1:8" ht="14.25">
      <c r="A43" s="30"/>
      <c r="B43" s="31"/>
      <c r="C43" s="31"/>
      <c r="D43" s="31"/>
      <c r="E43" s="31"/>
      <c r="F43" s="31"/>
      <c r="G43" s="31"/>
      <c r="H43" s="31"/>
    </row>
    <row r="44" spans="1:8" ht="14.25">
      <c r="A44" s="30"/>
      <c r="B44" s="31"/>
      <c r="C44" s="30"/>
      <c r="D44" s="30"/>
      <c r="E44" s="30"/>
      <c r="F44" s="30"/>
      <c r="G44" s="30"/>
      <c r="H44" s="30"/>
    </row>
    <row r="45" spans="1:8" ht="14.25">
      <c r="A45" s="30"/>
      <c r="B45" s="31"/>
      <c r="C45" s="30"/>
      <c r="D45" s="30"/>
      <c r="E45" s="30"/>
      <c r="F45" s="30"/>
      <c r="G45" s="30"/>
      <c r="H45" s="30"/>
    </row>
    <row r="46" spans="1:8" ht="14.25">
      <c r="A46" s="30"/>
      <c r="B46" s="31"/>
      <c r="C46" s="30"/>
      <c r="D46" s="30"/>
      <c r="E46" s="30"/>
      <c r="F46" s="30"/>
      <c r="G46" s="30"/>
      <c r="H46" s="30"/>
    </row>
    <row r="47" spans="1:8" ht="14.25">
      <c r="A47" s="30"/>
      <c r="B47" s="31"/>
      <c r="C47" s="30"/>
      <c r="D47" s="30"/>
      <c r="E47" s="30"/>
      <c r="F47" s="30"/>
      <c r="G47" s="30"/>
      <c r="H47" s="30"/>
    </row>
    <row r="48" spans="1:8" ht="14.25">
      <c r="A48" s="30"/>
      <c r="B48" s="31"/>
      <c r="C48" s="30"/>
      <c r="D48" s="30"/>
      <c r="E48" s="30"/>
      <c r="F48" s="30"/>
      <c r="G48" s="30"/>
      <c r="H48" s="30"/>
    </row>
    <row r="49" spans="1:8" ht="14.25">
      <c r="A49" s="30"/>
      <c r="B49" s="31"/>
      <c r="C49" s="30"/>
      <c r="D49" s="30"/>
      <c r="E49" s="30"/>
      <c r="F49" s="30"/>
      <c r="G49" s="30"/>
      <c r="H49" s="30"/>
    </row>
    <row r="50" spans="1:8" ht="14.25">
      <c r="A50" s="30"/>
      <c r="B50" s="31"/>
      <c r="C50" s="30"/>
      <c r="D50" s="30"/>
      <c r="E50" s="30"/>
      <c r="F50" s="30"/>
      <c r="G50" s="30"/>
      <c r="H50" s="30"/>
    </row>
    <row r="51" spans="1:8" ht="14.25">
      <c r="A51" s="30"/>
      <c r="B51" s="31"/>
      <c r="C51" s="30"/>
      <c r="D51" s="30"/>
      <c r="E51" s="30"/>
      <c r="F51" s="30"/>
      <c r="G51" s="30"/>
      <c r="H51" s="30"/>
    </row>
    <row r="52" spans="1:8" ht="14.25">
      <c r="A52" s="30"/>
      <c r="B52" s="31"/>
      <c r="C52" s="30"/>
      <c r="D52" s="30"/>
      <c r="E52" s="30"/>
      <c r="F52" s="30"/>
      <c r="G52" s="30"/>
      <c r="H52" s="30"/>
    </row>
    <row r="53" spans="1:8" ht="14.25">
      <c r="A53" s="30"/>
      <c r="B53" s="31"/>
      <c r="C53" s="30"/>
      <c r="D53" s="30"/>
      <c r="E53" s="30"/>
      <c r="F53" s="30"/>
      <c r="G53" s="30"/>
      <c r="H53" s="30"/>
    </row>
    <row r="54" spans="1:8" ht="14.25">
      <c r="A54" s="30"/>
      <c r="B54" s="31"/>
      <c r="C54" s="30"/>
      <c r="D54" s="30"/>
      <c r="E54" s="30"/>
      <c r="F54" s="30"/>
      <c r="G54" s="30"/>
      <c r="H54" s="30"/>
    </row>
    <row r="55" spans="1:8" ht="14.25">
      <c r="A55" s="30"/>
      <c r="B55" s="31"/>
      <c r="C55" s="30"/>
      <c r="D55" s="30"/>
      <c r="E55" s="30"/>
      <c r="F55" s="30"/>
      <c r="G55" s="30"/>
      <c r="H55" s="30"/>
    </row>
    <row r="56" spans="1:8" ht="14.25">
      <c r="A56" s="30"/>
      <c r="B56" s="31"/>
      <c r="C56" s="30"/>
      <c r="D56" s="30"/>
      <c r="E56" s="30"/>
      <c r="F56" s="30"/>
      <c r="G56" s="30"/>
      <c r="H56" s="30"/>
    </row>
    <row r="57" spans="1:8" ht="14.25">
      <c r="A57" s="30"/>
      <c r="B57" s="31"/>
      <c r="C57" s="30"/>
      <c r="D57" s="30"/>
      <c r="E57" s="30"/>
      <c r="F57" s="30"/>
      <c r="G57" s="30"/>
      <c r="H57" s="30"/>
    </row>
    <row r="58" spans="1:8" ht="14.25">
      <c r="A58" s="30"/>
      <c r="B58" s="31"/>
      <c r="C58" s="30"/>
      <c r="D58" s="30"/>
      <c r="E58" s="30"/>
      <c r="F58" s="30"/>
      <c r="G58" s="30"/>
      <c r="H58" s="30"/>
    </row>
    <row r="59" spans="1:8" ht="14.25">
      <c r="A59" s="30"/>
      <c r="B59" s="31"/>
      <c r="C59" s="30"/>
      <c r="D59" s="30"/>
      <c r="E59" s="30"/>
      <c r="F59" s="30"/>
      <c r="G59" s="30"/>
      <c r="H59" s="30"/>
    </row>
    <row r="60" spans="1:8" ht="14.25">
      <c r="A60" s="30"/>
      <c r="B60" s="31"/>
      <c r="C60" s="30"/>
      <c r="D60" s="30"/>
      <c r="E60" s="30"/>
      <c r="F60" s="30"/>
      <c r="G60" s="30"/>
      <c r="H60" s="30"/>
    </row>
    <row r="61" spans="1:8" ht="14.25">
      <c r="A61" s="30"/>
      <c r="B61" s="31"/>
      <c r="C61" s="30"/>
      <c r="D61" s="30"/>
      <c r="E61" s="30"/>
      <c r="F61" s="30"/>
      <c r="G61" s="30"/>
      <c r="H61" s="30"/>
    </row>
    <row r="62" spans="1:8" ht="14.25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2015-11-16T00:39:33Z</dcterms:modified>
</cp:coreProperties>
</file>