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<sst xmlns="http://schemas.openxmlformats.org/spreadsheetml/2006/main" count="117" uniqueCount="75">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</sst>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15450044.846899999</v>
      </c>
      <c r="F3" s="25">
        <f>RA!I7</f>
        <v>2548618.4929999998</v>
      </c>
      <c r="G3" s="16">
        <f>SUM(G4:G40)</f>
        <v>12901426.3539</v>
      </c>
      <c r="H3" s="27">
        <f>RA!J7</f>
        <v>16.495864693307801</v>
      </c>
      <c r="I3" s="20">
        <f>SUM(I4:I40)</f>
        <v>15450048.77530721</v>
      </c>
      <c r="J3" s="21">
        <f>SUM(J4:J40)</f>
        <v>12901426.326326983</v>
      </c>
      <c r="K3" s="22">
        <f>E3-I3</f>
        <v>-3.9284072108566761</v>
      </c>
      <c r="L3" s="22">
        <f>G3-J3</f>
        <v>2.7573017403483391E-2</v>
      </c>
    </row>
    <row r="4" spans="1:13">
      <c r="A4" s="63">
        <f>RA!A8</f>
        <v>42324</v>
      </c>
      <c r="B4" s="12">
        <v>12</v>
      </c>
      <c r="C4" s="61" t="s">
        <v>6</v>
      </c>
      <c r="D4" s="61"/>
      <c r="E4" s="15">
        <f>VLOOKUP(C4,RA!B8:D36,3,0)</f>
        <v>654434.38399999996</v>
      </c>
      <c r="F4" s="25">
        <f>VLOOKUP(C4,RA!B8:I39,8,0)</f>
        <v>194541.64720000001</v>
      </c>
      <c r="G4" s="16">
        <f t="shared" ref="G4:G40" si="0">E4-F4</f>
        <v>459892.73679999996</v>
      </c>
      <c r="H4" s="27">
        <f>RA!J8</f>
        <v>29.726684898634499</v>
      </c>
      <c r="I4" s="20">
        <f>VLOOKUP(B4,RMS!B:D,3,FALSE)</f>
        <v>654434.98209743598</v>
      </c>
      <c r="J4" s="21">
        <f>VLOOKUP(B4,RMS!B:E,4,FALSE)</f>
        <v>459892.74839572603</v>
      </c>
      <c r="K4" s="22">
        <f t="shared" ref="K4:K40" si="1">E4-I4</f>
        <v>-0.59809743601363152</v>
      </c>
      <c r="L4" s="22">
        <f t="shared" ref="L4:L40" si="2">G4-J4</f>
        <v>-1.1595726071391255E-2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52004.633500000004</v>
      </c>
      <c r="F5" s="25">
        <f>VLOOKUP(C5,RA!B9:I40,8,0)</f>
        <v>12290.944600000001</v>
      </c>
      <c r="G5" s="16">
        <f t="shared" si="0"/>
        <v>39713.688900000001</v>
      </c>
      <c r="H5" s="27">
        <f>RA!J9</f>
        <v>23.634325968281299</v>
      </c>
      <c r="I5" s="20">
        <f>VLOOKUP(B5,RMS!B:D,3,FALSE)</f>
        <v>52004.6590349217</v>
      </c>
      <c r="J5" s="21">
        <f>VLOOKUP(B5,RMS!B:E,4,FALSE)</f>
        <v>39713.703147802698</v>
      </c>
      <c r="K5" s="22">
        <f t="shared" si="1"/>
        <v>-2.5534921696817037E-2</v>
      </c>
      <c r="L5" s="22">
        <f t="shared" si="2"/>
        <v>-1.4247802697354928E-2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83733.768899999995</v>
      </c>
      <c r="F6" s="25">
        <f>VLOOKUP(C6,RA!B10:I41,8,0)</f>
        <v>26077.094799999999</v>
      </c>
      <c r="G6" s="16">
        <f t="shared" si="0"/>
        <v>57656.674099999997</v>
      </c>
      <c r="H6" s="27">
        <f>RA!J10</f>
        <v>31.142865229371001</v>
      </c>
      <c r="I6" s="20">
        <f>VLOOKUP(B6,RMS!B:D,3,FALSE)</f>
        <v>83735.501289395703</v>
      </c>
      <c r="J6" s="21">
        <f>VLOOKUP(B6,RMS!B:E,4,FALSE)</f>
        <v>57656.673380714397</v>
      </c>
      <c r="K6" s="22">
        <f>E6-I6</f>
        <v>-1.7323893957072869</v>
      </c>
      <c r="L6" s="22">
        <f t="shared" si="2"/>
        <v>7.1928559918887913E-4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76330.910799999998</v>
      </c>
      <c r="F7" s="25">
        <f>VLOOKUP(C7,RA!B11:I42,8,0)</f>
        <v>18745.409299999999</v>
      </c>
      <c r="G7" s="16">
        <f t="shared" si="0"/>
        <v>57585.501499999998</v>
      </c>
      <c r="H7" s="27">
        <f>RA!J11</f>
        <v>24.558084141189099</v>
      </c>
      <c r="I7" s="20">
        <f>VLOOKUP(B7,RMS!B:D,3,FALSE)</f>
        <v>76330.9251504274</v>
      </c>
      <c r="J7" s="21">
        <f>VLOOKUP(B7,RMS!B:E,4,FALSE)</f>
        <v>57585.501339316201</v>
      </c>
      <c r="K7" s="22">
        <f t="shared" si="1"/>
        <v>-1.4350427401950583E-2</v>
      </c>
      <c r="L7" s="22">
        <f t="shared" si="2"/>
        <v>1.606837977305986E-4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464320.77120000002</v>
      </c>
      <c r="F8" s="25">
        <f>VLOOKUP(C8,RA!B12:I43,8,0)</f>
        <v>165262.6637</v>
      </c>
      <c r="G8" s="16">
        <f t="shared" si="0"/>
        <v>299058.10750000004</v>
      </c>
      <c r="H8" s="27">
        <f>RA!J12</f>
        <v>35.592347779939203</v>
      </c>
      <c r="I8" s="20">
        <f>VLOOKUP(B8,RMS!B:D,3,FALSE)</f>
        <v>464320.77372991497</v>
      </c>
      <c r="J8" s="21">
        <f>VLOOKUP(B8,RMS!B:E,4,FALSE)</f>
        <v>299058.11050769198</v>
      </c>
      <c r="K8" s="22">
        <f t="shared" si="1"/>
        <v>-2.5299149565398693E-3</v>
      </c>
      <c r="L8" s="22">
        <f t="shared" si="2"/>
        <v>-3.0076919356361032E-3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423966.7023</v>
      </c>
      <c r="F9" s="25">
        <f>VLOOKUP(C9,RA!B13:I44,8,0)</f>
        <v>147287.47519999999</v>
      </c>
      <c r="G9" s="16">
        <f t="shared" si="0"/>
        <v>276679.22710000002</v>
      </c>
      <c r="H9" s="27">
        <f>RA!J13</f>
        <v>34.740340314692702</v>
      </c>
      <c r="I9" s="20">
        <f>VLOOKUP(B9,RMS!B:D,3,FALSE)</f>
        <v>423966.89385897398</v>
      </c>
      <c r="J9" s="21">
        <f>VLOOKUP(B9,RMS!B:E,4,FALSE)</f>
        <v>276679.22492136701</v>
      </c>
      <c r="K9" s="22">
        <f t="shared" si="1"/>
        <v>-0.19155897398013622</v>
      </c>
      <c r="L9" s="22">
        <f t="shared" si="2"/>
        <v>2.1786330034956336E-3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157387.94589999999</v>
      </c>
      <c r="F10" s="25">
        <f>VLOOKUP(C10,RA!B14:I44,8,0)</f>
        <v>35111.481200000002</v>
      </c>
      <c r="G10" s="16">
        <f t="shared" si="0"/>
        <v>122276.46469999998</v>
      </c>
      <c r="H10" s="27">
        <f>RA!J14</f>
        <v>22.308875688808399</v>
      </c>
      <c r="I10" s="20">
        <f>VLOOKUP(B10,RMS!B:D,3,FALSE)</f>
        <v>157387.94773931601</v>
      </c>
      <c r="J10" s="21">
        <f>VLOOKUP(B10,RMS!B:E,4,FALSE)</f>
        <v>122276.465721368</v>
      </c>
      <c r="K10" s="22">
        <f t="shared" si="1"/>
        <v>-1.8393160135019571E-3</v>
      </c>
      <c r="L10" s="22">
        <f t="shared" si="2"/>
        <v>-1.0213680216111243E-3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231952.62469999999</v>
      </c>
      <c r="F11" s="25">
        <f>VLOOKUP(C11,RA!B15:I45,8,0)</f>
        <v>66438.770999999993</v>
      </c>
      <c r="G11" s="16">
        <f t="shared" si="0"/>
        <v>165513.85369999998</v>
      </c>
      <c r="H11" s="27">
        <f>RA!J15</f>
        <v>28.6432503559422</v>
      </c>
      <c r="I11" s="20">
        <f>VLOOKUP(B11,RMS!B:D,3,FALSE)</f>
        <v>231952.66522905999</v>
      </c>
      <c r="J11" s="21">
        <f>VLOOKUP(B11,RMS!B:E,4,FALSE)</f>
        <v>165513.854193162</v>
      </c>
      <c r="K11" s="22">
        <f t="shared" si="1"/>
        <v>-4.0529060002882034E-2</v>
      </c>
      <c r="L11" s="22">
        <f t="shared" si="2"/>
        <v>-4.9316202057525516E-4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690160.05099999998</v>
      </c>
      <c r="F12" s="25">
        <f>VLOOKUP(C12,RA!B16:I46,8,0)</f>
        <v>71285.937600000005</v>
      </c>
      <c r="G12" s="16">
        <f t="shared" si="0"/>
        <v>618874.11339999991</v>
      </c>
      <c r="H12" s="27">
        <f>RA!J16</f>
        <v>10.328899433792399</v>
      </c>
      <c r="I12" s="20">
        <f>VLOOKUP(B12,RMS!B:D,3,FALSE)</f>
        <v>690159.92827435897</v>
      </c>
      <c r="J12" s="21">
        <f>VLOOKUP(B12,RMS!B:E,4,FALSE)</f>
        <v>618874.11378974398</v>
      </c>
      <c r="K12" s="22">
        <f t="shared" si="1"/>
        <v>0.12272564100567251</v>
      </c>
      <c r="L12" s="22">
        <f t="shared" si="2"/>
        <v>-3.8974406197667122E-4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400723.8113</v>
      </c>
      <c r="F13" s="25">
        <f>VLOOKUP(C13,RA!B17:I47,8,0)</f>
        <v>47962.635399999999</v>
      </c>
      <c r="G13" s="16">
        <f t="shared" si="0"/>
        <v>352761.17590000003</v>
      </c>
      <c r="H13" s="27">
        <f>RA!J17</f>
        <v>11.969000605280501</v>
      </c>
      <c r="I13" s="20">
        <f>VLOOKUP(B13,RMS!B:D,3,FALSE)</f>
        <v>400723.752164957</v>
      </c>
      <c r="J13" s="21">
        <f>VLOOKUP(B13,RMS!B:E,4,FALSE)</f>
        <v>352761.17282820499</v>
      </c>
      <c r="K13" s="22">
        <f t="shared" si="1"/>
        <v>5.9135043004062027E-2</v>
      </c>
      <c r="L13" s="22">
        <f t="shared" si="2"/>
        <v>3.0717950430698693E-3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1272366.0634999999</v>
      </c>
      <c r="F14" s="25">
        <f>VLOOKUP(C14,RA!B18:I48,8,0)</f>
        <v>208978.114</v>
      </c>
      <c r="G14" s="16">
        <f t="shared" si="0"/>
        <v>1063387.9494999999</v>
      </c>
      <c r="H14" s="27">
        <f>RA!J18</f>
        <v>16.424370312514199</v>
      </c>
      <c r="I14" s="20">
        <f>VLOOKUP(B14,RMS!B:D,3,FALSE)</f>
        <v>1272365.9945829101</v>
      </c>
      <c r="J14" s="21">
        <f>VLOOKUP(B14,RMS!B:E,4,FALSE)</f>
        <v>1063387.9596444401</v>
      </c>
      <c r="K14" s="22">
        <f t="shared" si="1"/>
        <v>6.8917089840397239E-2</v>
      </c>
      <c r="L14" s="22">
        <f t="shared" si="2"/>
        <v>-1.0144440224394202E-2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512822.16739999998</v>
      </c>
      <c r="F15" s="25">
        <f>VLOOKUP(C15,RA!B19:I49,8,0)</f>
        <v>68080.0239</v>
      </c>
      <c r="G15" s="16">
        <f t="shared" si="0"/>
        <v>444742.14350000001</v>
      </c>
      <c r="H15" s="27">
        <f>RA!J19</f>
        <v>13.275561827829099</v>
      </c>
      <c r="I15" s="20">
        <f>VLOOKUP(B15,RMS!B:D,3,FALSE)</f>
        <v>512822.19764017098</v>
      </c>
      <c r="J15" s="21">
        <f>VLOOKUP(B15,RMS!B:E,4,FALSE)</f>
        <v>444742.14223675203</v>
      </c>
      <c r="K15" s="22">
        <f t="shared" si="1"/>
        <v>-3.0240171006880701E-2</v>
      </c>
      <c r="L15" s="22">
        <f t="shared" si="2"/>
        <v>1.263247977476567E-3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1192311.3958999999</v>
      </c>
      <c r="F16" s="25">
        <f>VLOOKUP(C16,RA!B20:I50,8,0)</f>
        <v>248686.67790000001</v>
      </c>
      <c r="G16" s="16">
        <f t="shared" si="0"/>
        <v>943624.71799999988</v>
      </c>
      <c r="H16" s="27">
        <f>RA!J20</f>
        <v>20.8575275515405</v>
      </c>
      <c r="I16" s="20">
        <f>VLOOKUP(B16,RMS!B:D,3,FALSE)</f>
        <v>1192311.3814999999</v>
      </c>
      <c r="J16" s="21">
        <f>VLOOKUP(B16,RMS!B:E,4,FALSE)</f>
        <v>943624.71799999999</v>
      </c>
      <c r="K16" s="22">
        <f t="shared" si="1"/>
        <v>1.4399999985471368E-2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483772.57400000002</v>
      </c>
      <c r="F17" s="25">
        <f>VLOOKUP(C17,RA!B21:I51,8,0)</f>
        <v>136203.58749999999</v>
      </c>
      <c r="G17" s="16">
        <f t="shared" si="0"/>
        <v>347568.9865</v>
      </c>
      <c r="H17" s="27">
        <f>RA!J21</f>
        <v>28.154466544852099</v>
      </c>
      <c r="I17" s="20">
        <f>VLOOKUP(B17,RMS!B:D,3,FALSE)</f>
        <v>483772.08769432001</v>
      </c>
      <c r="J17" s="21">
        <f>VLOOKUP(B17,RMS!B:E,4,FALSE)</f>
        <v>347568.98642074002</v>
      </c>
      <c r="K17" s="22">
        <f t="shared" si="1"/>
        <v>0.48630568000953645</v>
      </c>
      <c r="L17" s="22">
        <f t="shared" si="2"/>
        <v>7.9259974882006645E-5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1012619.8141</v>
      </c>
      <c r="F18" s="25">
        <f>VLOOKUP(C18,RA!B22:I52,8,0)</f>
        <v>169662.182</v>
      </c>
      <c r="G18" s="16">
        <f t="shared" si="0"/>
        <v>842957.63209999993</v>
      </c>
      <c r="H18" s="27">
        <f>RA!J22</f>
        <v>16.7547760410745</v>
      </c>
      <c r="I18" s="20">
        <f>VLOOKUP(B18,RMS!B:D,3,FALSE)</f>
        <v>1012620.67013333</v>
      </c>
      <c r="J18" s="21">
        <f>VLOOKUP(B18,RMS!B:E,4,FALSE)</f>
        <v>842957.63136666699</v>
      </c>
      <c r="K18" s="22">
        <f t="shared" si="1"/>
        <v>-0.85603333008475602</v>
      </c>
      <c r="L18" s="22">
        <f t="shared" si="2"/>
        <v>7.3333294130861759E-4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2423636.7829999998</v>
      </c>
      <c r="F19" s="25">
        <f>VLOOKUP(C19,RA!B23:I53,8,0)</f>
        <v>396742.49449999997</v>
      </c>
      <c r="G19" s="16">
        <f t="shared" si="0"/>
        <v>2026894.2884999998</v>
      </c>
      <c r="H19" s="27">
        <f>RA!J23</f>
        <v>16.3697174957424</v>
      </c>
      <c r="I19" s="20">
        <f>VLOOKUP(B19,RMS!B:D,3,FALSE)</f>
        <v>2423638.07672991</v>
      </c>
      <c r="J19" s="21">
        <f>VLOOKUP(B19,RMS!B:E,4,FALSE)</f>
        <v>2026894.31243761</v>
      </c>
      <c r="K19" s="22">
        <f t="shared" si="1"/>
        <v>-1.2937299101613462</v>
      </c>
      <c r="L19" s="22">
        <f t="shared" si="2"/>
        <v>-2.3937610210850835E-2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216957.08559999999</v>
      </c>
      <c r="F20" s="25">
        <f>VLOOKUP(C20,RA!B24:I54,8,0)</f>
        <v>36863.960599999999</v>
      </c>
      <c r="G20" s="16">
        <f t="shared" si="0"/>
        <v>180093.125</v>
      </c>
      <c r="H20" s="27">
        <f>RA!J24</f>
        <v>16.9913605255398</v>
      </c>
      <c r="I20" s="20">
        <f>VLOOKUP(B20,RMS!B:D,3,FALSE)</f>
        <v>216957.100246071</v>
      </c>
      <c r="J20" s="21">
        <f>VLOOKUP(B20,RMS!B:E,4,FALSE)</f>
        <v>180093.11649443099</v>
      </c>
      <c r="K20" s="22">
        <f t="shared" si="1"/>
        <v>-1.4646071009337902E-2</v>
      </c>
      <c r="L20" s="22">
        <f t="shared" si="2"/>
        <v>8.5055690142326057E-3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291444.1189</v>
      </c>
      <c r="F21" s="25">
        <f>VLOOKUP(C21,RA!B25:I55,8,0)</f>
        <v>15835.541300000001</v>
      </c>
      <c r="G21" s="16">
        <f t="shared" si="0"/>
        <v>275608.57760000002</v>
      </c>
      <c r="H21" s="27">
        <f>RA!J25</f>
        <v>5.4334743002426098</v>
      </c>
      <c r="I21" s="20">
        <f>VLOOKUP(B21,RMS!B:D,3,FALSE)</f>
        <v>291444.11015286302</v>
      </c>
      <c r="J21" s="21">
        <f>VLOOKUP(B21,RMS!B:E,4,FALSE)</f>
        <v>275608.56936596998</v>
      </c>
      <c r="K21" s="22">
        <f t="shared" si="1"/>
        <v>8.7471369770355523E-3</v>
      </c>
      <c r="L21" s="22">
        <f t="shared" si="2"/>
        <v>8.2340300432406366E-3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510780.03279999999</v>
      </c>
      <c r="F22" s="25">
        <f>VLOOKUP(C22,RA!B26:I56,8,0)</f>
        <v>97103.953699999998</v>
      </c>
      <c r="G22" s="16">
        <f t="shared" si="0"/>
        <v>413676.07909999997</v>
      </c>
      <c r="H22" s="27">
        <f>RA!J26</f>
        <v>19.010914183096499</v>
      </c>
      <c r="I22" s="20">
        <f>VLOOKUP(B22,RMS!B:D,3,FALSE)</f>
        <v>510779.967562098</v>
      </c>
      <c r="J22" s="21">
        <f>VLOOKUP(B22,RMS!B:E,4,FALSE)</f>
        <v>413676.04319542798</v>
      </c>
      <c r="K22" s="22">
        <f t="shared" si="1"/>
        <v>6.5237901988439262E-2</v>
      </c>
      <c r="L22" s="22">
        <f t="shared" si="2"/>
        <v>3.5904571996070445E-2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200010.2856</v>
      </c>
      <c r="F23" s="25">
        <f>VLOOKUP(C23,RA!B27:I57,8,0)</f>
        <v>55689.405299999999</v>
      </c>
      <c r="G23" s="16">
        <f t="shared" si="0"/>
        <v>144320.88030000002</v>
      </c>
      <c r="H23" s="27">
        <f>RA!J27</f>
        <v>27.843270726273101</v>
      </c>
      <c r="I23" s="20">
        <f>VLOOKUP(B23,RMS!B:D,3,FALSE)</f>
        <v>200010.125448423</v>
      </c>
      <c r="J23" s="21">
        <f>VLOOKUP(B23,RMS!B:E,4,FALSE)</f>
        <v>144320.901984717</v>
      </c>
      <c r="K23" s="22">
        <f t="shared" si="1"/>
        <v>0.16015157700167038</v>
      </c>
      <c r="L23" s="22">
        <f t="shared" si="2"/>
        <v>-2.1684716979507357E-2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1000707.2246</v>
      </c>
      <c r="F24" s="25">
        <f>VLOOKUP(C24,RA!B28:I58,8,0)</f>
        <v>45845.1564</v>
      </c>
      <c r="G24" s="16">
        <f t="shared" si="0"/>
        <v>954862.06819999998</v>
      </c>
      <c r="H24" s="27">
        <f>RA!J28</f>
        <v>4.5812756491615296</v>
      </c>
      <c r="I24" s="20">
        <f>VLOOKUP(B24,RMS!B:D,3,FALSE)</f>
        <v>1000707.2248309701</v>
      </c>
      <c r="J24" s="21">
        <f>VLOOKUP(B24,RMS!B:E,4,FALSE)</f>
        <v>954862.06926194695</v>
      </c>
      <c r="K24" s="22">
        <f t="shared" si="1"/>
        <v>-2.3097009398043156E-4</v>
      </c>
      <c r="L24" s="22">
        <f t="shared" si="2"/>
        <v>-1.0619469685479999E-3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694974.61479999998</v>
      </c>
      <c r="F25" s="25">
        <f>VLOOKUP(C25,RA!B29:I59,8,0)</f>
        <v>80411.849400000006</v>
      </c>
      <c r="G25" s="16">
        <f t="shared" si="0"/>
        <v>614562.76539999992</v>
      </c>
      <c r="H25" s="27">
        <f>RA!J29</f>
        <v>11.570472890314299</v>
      </c>
      <c r="I25" s="20">
        <f>VLOOKUP(B25,RMS!B:D,3,FALSE)</f>
        <v>694974.75696991198</v>
      </c>
      <c r="J25" s="21">
        <f>VLOOKUP(B25,RMS!B:E,4,FALSE)</f>
        <v>614562.72384277498</v>
      </c>
      <c r="K25" s="22">
        <f t="shared" si="1"/>
        <v>-0.14216991199646145</v>
      </c>
      <c r="L25" s="22">
        <f t="shared" si="2"/>
        <v>4.1557224933058023E-2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739513.70759999997</v>
      </c>
      <c r="F26" s="25">
        <f>VLOOKUP(C26,RA!B30:I60,8,0)</f>
        <v>90042.312000000005</v>
      </c>
      <c r="G26" s="16">
        <f t="shared" si="0"/>
        <v>649471.39559999993</v>
      </c>
      <c r="H26" s="27">
        <f>RA!J30</f>
        <v>12.175881403499799</v>
      </c>
      <c r="I26" s="20">
        <f>VLOOKUP(B26,RMS!B:D,3,FALSE)</f>
        <v>739513.74787652201</v>
      </c>
      <c r="J26" s="21">
        <f>VLOOKUP(B26,RMS!B:E,4,FALSE)</f>
        <v>649471.39224680804</v>
      </c>
      <c r="K26" s="22">
        <f t="shared" si="1"/>
        <v>-4.0276522049680352E-2</v>
      </c>
      <c r="L26" s="22">
        <f t="shared" si="2"/>
        <v>3.3531918888911605E-3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545229.70589999994</v>
      </c>
      <c r="F27" s="25">
        <f>VLOOKUP(C27,RA!B31:I61,8,0)</f>
        <v>57766.786800000002</v>
      </c>
      <c r="G27" s="16">
        <f t="shared" si="0"/>
        <v>487462.91909999994</v>
      </c>
      <c r="H27" s="27">
        <f>RA!J31</f>
        <v>10.5949448782592</v>
      </c>
      <c r="I27" s="20">
        <f>VLOOKUP(B27,RMS!B:D,3,FALSE)</f>
        <v>545229.67776194704</v>
      </c>
      <c r="J27" s="21">
        <f>VLOOKUP(B27,RMS!B:E,4,FALSE)</f>
        <v>487462.91800000001</v>
      </c>
      <c r="K27" s="22">
        <f t="shared" si="1"/>
        <v>2.8138052904978395E-2</v>
      </c>
      <c r="L27" s="22">
        <f t="shared" si="2"/>
        <v>1.0999999358318746E-3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94188.602100000004</v>
      </c>
      <c r="F28" s="25">
        <f>VLOOKUP(C28,RA!B32:I62,8,0)</f>
        <v>26068.768499999998</v>
      </c>
      <c r="G28" s="16">
        <f t="shared" si="0"/>
        <v>68119.833600000013</v>
      </c>
      <c r="H28" s="27">
        <f>RA!J32</f>
        <v>27.677200763976501</v>
      </c>
      <c r="I28" s="20">
        <f>VLOOKUP(B28,RMS!B:D,3,FALSE)</f>
        <v>94188.573382785005</v>
      </c>
      <c r="J28" s="21">
        <f>VLOOKUP(B28,RMS!B:E,4,FALSE)</f>
        <v>68119.823529312896</v>
      </c>
      <c r="K28" s="22">
        <f t="shared" si="1"/>
        <v>2.871721499832347E-2</v>
      </c>
      <c r="L28" s="22">
        <f t="shared" si="2"/>
        <v>1.0070687116240151E-2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158905.19990000001</v>
      </c>
      <c r="F30" s="25">
        <f>VLOOKUP(C30,RA!B34:I65,8,0)</f>
        <v>20178.944500000001</v>
      </c>
      <c r="G30" s="16">
        <f t="shared" si="0"/>
        <v>138726.25539999999</v>
      </c>
      <c r="H30" s="27">
        <f>RA!J34</f>
        <v>0</v>
      </c>
      <c r="I30" s="20">
        <f>VLOOKUP(B30,RMS!B:D,3,FALSE)</f>
        <v>158905.19889999999</v>
      </c>
      <c r="J30" s="21">
        <f>VLOOKUP(B30,RMS!B:E,4,FALSE)</f>
        <v>138726.25940000001</v>
      </c>
      <c r="K30" s="22">
        <f t="shared" si="1"/>
        <v>1.0000000183936208E-3</v>
      </c>
      <c r="L30" s="22">
        <f t="shared" si="2"/>
        <v>-4.0000000153668225E-3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69975.25</v>
      </c>
      <c r="F31" s="25">
        <f>VLOOKUP(C31,RA!B35:I66,8,0)</f>
        <v>1999.11</v>
      </c>
      <c r="G31" s="16">
        <f t="shared" si="0"/>
        <v>67976.14</v>
      </c>
      <c r="H31" s="27">
        <f>RA!J35</f>
        <v>12.6987313899726</v>
      </c>
      <c r="I31" s="20">
        <f>VLOOKUP(B31,RMS!B:D,3,FALSE)</f>
        <v>69975.25</v>
      </c>
      <c r="J31" s="21">
        <f>VLOOKUP(B31,RMS!B:E,4,FALSE)</f>
        <v>67976.14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107919.62</v>
      </c>
      <c r="F32" s="25">
        <f>VLOOKUP(C32,RA!B34:I66,8,0)</f>
        <v>-13664.15</v>
      </c>
      <c r="G32" s="16">
        <f t="shared" si="0"/>
        <v>121583.76999999999</v>
      </c>
      <c r="H32" s="27">
        <f>RA!J35</f>
        <v>12.6987313899726</v>
      </c>
      <c r="I32" s="20">
        <f>VLOOKUP(B32,RMS!B:D,3,FALSE)</f>
        <v>107919.62</v>
      </c>
      <c r="J32" s="21">
        <f>VLOOKUP(B32,RMS!B:E,4,FALSE)</f>
        <v>121583.77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16370.96</v>
      </c>
      <c r="F33" s="25">
        <f>VLOOKUP(C33,RA!B34:I67,8,0)</f>
        <v>-170.92</v>
      </c>
      <c r="G33" s="16">
        <f t="shared" si="0"/>
        <v>16541.879999999997</v>
      </c>
      <c r="H33" s="27">
        <f>RA!J34</f>
        <v>0</v>
      </c>
      <c r="I33" s="20">
        <f>VLOOKUP(B33,RMS!B:D,3,FALSE)</f>
        <v>16370.96</v>
      </c>
      <c r="J33" s="21">
        <f>VLOOKUP(B33,RMS!B:E,4,FALSE)</f>
        <v>16541.88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62767.55</v>
      </c>
      <c r="F34" s="25">
        <f>VLOOKUP(C34,RA!B35:I68,8,0)</f>
        <v>-9883.7900000000009</v>
      </c>
      <c r="G34" s="16">
        <f t="shared" si="0"/>
        <v>72651.34</v>
      </c>
      <c r="H34" s="27">
        <f>RA!J35</f>
        <v>12.6987313899726</v>
      </c>
      <c r="I34" s="20">
        <f>VLOOKUP(B34,RMS!B:D,3,FALSE)</f>
        <v>62767.55</v>
      </c>
      <c r="J34" s="21">
        <f>VLOOKUP(B34,RMS!B:E,4,FALSE)</f>
        <v>72651.34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2.8568815402588799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61845.213600000003</v>
      </c>
      <c r="F36" s="25">
        <f>VLOOKUP(C36,RA!B8:I69,8,0)</f>
        <v>3807.9385000000002</v>
      </c>
      <c r="G36" s="16">
        <f t="shared" si="0"/>
        <v>58037.275099999999</v>
      </c>
      <c r="H36" s="27">
        <f>RA!J36</f>
        <v>2.8568815402588799</v>
      </c>
      <c r="I36" s="20">
        <f>VLOOKUP(B36,RMS!B:D,3,FALSE)</f>
        <v>61845.213675213701</v>
      </c>
      <c r="J36" s="21">
        <f>VLOOKUP(B36,RMS!B:E,4,FALSE)</f>
        <v>58037.275213675202</v>
      </c>
      <c r="K36" s="22">
        <f t="shared" si="1"/>
        <v>-7.5213698437437415E-5</v>
      </c>
      <c r="L36" s="22">
        <f t="shared" si="2"/>
        <v>-1.1367520346539095E-4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357579.63170000003</v>
      </c>
      <c r="F37" s="25">
        <f>VLOOKUP(C37,RA!B8:I70,8,0)</f>
        <v>25200.648700000002</v>
      </c>
      <c r="G37" s="16">
        <f t="shared" si="0"/>
        <v>332378.98300000001</v>
      </c>
      <c r="H37" s="27">
        <f>RA!J37</f>
        <v>-12.6614141154315</v>
      </c>
      <c r="I37" s="20">
        <f>VLOOKUP(B37,RMS!B:D,3,FALSE)</f>
        <v>357579.61904529901</v>
      </c>
      <c r="J37" s="21">
        <f>VLOOKUP(B37,RMS!B:E,4,FALSE)</f>
        <v>332378.98104187998</v>
      </c>
      <c r="K37" s="22">
        <f t="shared" si="1"/>
        <v>1.2654701014980674E-2</v>
      </c>
      <c r="L37" s="22">
        <f t="shared" si="2"/>
        <v>1.9581200322136283E-3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134728.26</v>
      </c>
      <c r="F38" s="25">
        <f>VLOOKUP(C38,RA!B9:I71,8,0)</f>
        <v>-4677.7299999999996</v>
      </c>
      <c r="G38" s="16">
        <f t="shared" si="0"/>
        <v>139405.99000000002</v>
      </c>
      <c r="H38" s="27">
        <f>RA!J38</f>
        <v>-1.04404384348871</v>
      </c>
      <c r="I38" s="20">
        <f>VLOOKUP(B38,RMS!B:D,3,FALSE)</f>
        <v>134728.26</v>
      </c>
      <c r="J38" s="21">
        <f>VLOOKUP(B38,RMS!B:E,4,FALSE)</f>
        <v>139405.99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47618.83</v>
      </c>
      <c r="F39" s="25">
        <f>VLOOKUP(C39,RA!B10:I72,8,0)</f>
        <v>6479.6</v>
      </c>
      <c r="G39" s="16">
        <f t="shared" si="0"/>
        <v>41139.230000000003</v>
      </c>
      <c r="H39" s="27">
        <f>RA!J39</f>
        <v>-15.7466557162101</v>
      </c>
      <c r="I39" s="20">
        <f>VLOOKUP(B39,RMS!B:D,3,FALSE)</f>
        <v>47618.83</v>
      </c>
      <c r="J39" s="21">
        <f>VLOOKUP(B39,RMS!B:E,4,FALSE)</f>
        <v>41139.230000000003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5984.5523000000003</v>
      </c>
      <c r="F40" s="25">
        <f>VLOOKUP(C40,RA!B8:I73,8,0)</f>
        <v>363.96749999999997</v>
      </c>
      <c r="G40" s="16">
        <f t="shared" si="0"/>
        <v>5620.5848000000005</v>
      </c>
      <c r="H40" s="27">
        <f>RA!J40</f>
        <v>0</v>
      </c>
      <c r="I40" s="20">
        <f>VLOOKUP(B40,RMS!B:D,3,FALSE)</f>
        <v>5984.5526057030502</v>
      </c>
      <c r="J40" s="21">
        <f>VLOOKUP(B40,RMS!B:E,4,FALSE)</f>
        <v>5620.5844187277798</v>
      </c>
      <c r="K40" s="22">
        <f t="shared" si="1"/>
        <v>-3.0570304988941643E-4</v>
      </c>
      <c r="L40" s="22">
        <f t="shared" si="2"/>
        <v>3.8127222069306299E-4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15450044.846899999</v>
      </c>
      <c r="E7" s="48">
        <v>14475029.2202</v>
      </c>
      <c r="F7" s="49">
        <v>106.735845654386</v>
      </c>
      <c r="G7" s="48">
        <v>21266627.059900001</v>
      </c>
      <c r="H7" s="49">
        <v>-27.350750998815599</v>
      </c>
      <c r="I7" s="48">
        <v>2548618.4929999998</v>
      </c>
      <c r="J7" s="49">
        <v>16.495864693307801</v>
      </c>
      <c r="K7" s="48">
        <v>2053362.5257000001</v>
      </c>
      <c r="L7" s="49">
        <v>9.6553276639330701</v>
      </c>
      <c r="M7" s="49">
        <v>0.24119265891986899</v>
      </c>
      <c r="N7" s="48">
        <v>430538019.09680003</v>
      </c>
      <c r="O7" s="48">
        <v>7034424361.3100996</v>
      </c>
      <c r="P7" s="48">
        <v>813024</v>
      </c>
      <c r="Q7" s="48">
        <v>1102782</v>
      </c>
      <c r="R7" s="49">
        <v>-26.275184034559899</v>
      </c>
      <c r="S7" s="48">
        <v>19.003184219531001</v>
      </c>
      <c r="T7" s="48">
        <v>21.208811451401999</v>
      </c>
      <c r="U7" s="50">
        <v>-11.606619219131099</v>
      </c>
    </row>
    <row r="8" spans="1:23" ht="12" thickBot="1">
      <c r="A8" s="74">
        <v>42324</v>
      </c>
      <c r="B8" s="64" t="s">
        <v>6</v>
      </c>
      <c r="C8" s="65"/>
      <c r="D8" s="51">
        <v>654434.38399999996</v>
      </c>
      <c r="E8" s="51">
        <v>660087.62939999998</v>
      </c>
      <c r="F8" s="52">
        <v>99.143561377579701</v>
      </c>
      <c r="G8" s="51">
        <v>813521.61479999998</v>
      </c>
      <c r="H8" s="52">
        <v>-19.5553784811373</v>
      </c>
      <c r="I8" s="51">
        <v>194541.64720000001</v>
      </c>
      <c r="J8" s="52">
        <v>29.726684898634499</v>
      </c>
      <c r="K8" s="51">
        <v>183980.13879999999</v>
      </c>
      <c r="L8" s="52">
        <v>22.615273577608701</v>
      </c>
      <c r="M8" s="52">
        <v>5.7405698619898998E-2</v>
      </c>
      <c r="N8" s="51">
        <v>14824405.125700001</v>
      </c>
      <c r="O8" s="51">
        <v>250881884.3321</v>
      </c>
      <c r="P8" s="51">
        <v>22639</v>
      </c>
      <c r="Q8" s="51">
        <v>32250</v>
      </c>
      <c r="R8" s="52">
        <v>-29.801550387596901</v>
      </c>
      <c r="S8" s="51">
        <v>28.907389195635801</v>
      </c>
      <c r="T8" s="51">
        <v>28.2961905581395</v>
      </c>
      <c r="U8" s="53">
        <v>2.1143335821852398</v>
      </c>
    </row>
    <row r="9" spans="1:23" ht="12" thickBot="1">
      <c r="A9" s="75"/>
      <c r="B9" s="64" t="s">
        <v>7</v>
      </c>
      <c r="C9" s="65"/>
      <c r="D9" s="51">
        <v>52004.633500000004</v>
      </c>
      <c r="E9" s="51">
        <v>73500.031199999998</v>
      </c>
      <c r="F9" s="52">
        <v>70.754573366766195</v>
      </c>
      <c r="G9" s="51">
        <v>140921.00649999999</v>
      </c>
      <c r="H9" s="52">
        <v>-63.096606537507199</v>
      </c>
      <c r="I9" s="51">
        <v>12290.944600000001</v>
      </c>
      <c r="J9" s="52">
        <v>23.634325968281299</v>
      </c>
      <c r="K9" s="51">
        <v>30781.9238</v>
      </c>
      <c r="L9" s="52">
        <v>21.843389118853601</v>
      </c>
      <c r="M9" s="52">
        <v>-0.60070901741365501</v>
      </c>
      <c r="N9" s="51">
        <v>1443613.3356000001</v>
      </c>
      <c r="O9" s="51">
        <v>40115405.523900002</v>
      </c>
      <c r="P9" s="51">
        <v>3184</v>
      </c>
      <c r="Q9" s="51">
        <v>6829</v>
      </c>
      <c r="R9" s="52">
        <v>-53.3753111729389</v>
      </c>
      <c r="S9" s="51">
        <v>16.333113536432201</v>
      </c>
      <c r="T9" s="51">
        <v>17.9230050812711</v>
      </c>
      <c r="U9" s="53">
        <v>-9.7341608585069999</v>
      </c>
    </row>
    <row r="10" spans="1:23" ht="12" thickBot="1">
      <c r="A10" s="75"/>
      <c r="B10" s="64" t="s">
        <v>8</v>
      </c>
      <c r="C10" s="65"/>
      <c r="D10" s="51">
        <v>83733.768899999995</v>
      </c>
      <c r="E10" s="51">
        <v>91467.689400000003</v>
      </c>
      <c r="F10" s="52">
        <v>91.544642101782401</v>
      </c>
      <c r="G10" s="51">
        <v>169351.42920000001</v>
      </c>
      <c r="H10" s="52">
        <v>-50.556207706335698</v>
      </c>
      <c r="I10" s="51">
        <v>26077.094799999999</v>
      </c>
      <c r="J10" s="52">
        <v>31.142865229371001</v>
      </c>
      <c r="K10" s="51">
        <v>41131.974800000004</v>
      </c>
      <c r="L10" s="52">
        <v>24.2879407598173</v>
      </c>
      <c r="M10" s="52">
        <v>-0.36601403344242101</v>
      </c>
      <c r="N10" s="51">
        <v>2270295.7990999999</v>
      </c>
      <c r="O10" s="51">
        <v>61403280.580799997</v>
      </c>
      <c r="P10" s="51">
        <v>72621</v>
      </c>
      <c r="Q10" s="51">
        <v>102987</v>
      </c>
      <c r="R10" s="52">
        <v>-29.485274840513899</v>
      </c>
      <c r="S10" s="51">
        <v>1.1530241789564999</v>
      </c>
      <c r="T10" s="51">
        <v>1.67593176129026</v>
      </c>
      <c r="U10" s="53">
        <v>-45.350964175529903</v>
      </c>
    </row>
    <row r="11" spans="1:23" ht="12" thickBot="1">
      <c r="A11" s="75"/>
      <c r="B11" s="64" t="s">
        <v>9</v>
      </c>
      <c r="C11" s="65"/>
      <c r="D11" s="51">
        <v>76330.910799999998</v>
      </c>
      <c r="E11" s="51">
        <v>72762.715899999996</v>
      </c>
      <c r="F11" s="52">
        <v>104.90387811376399</v>
      </c>
      <c r="G11" s="51">
        <v>83645.244399999996</v>
      </c>
      <c r="H11" s="52">
        <v>-8.7444703550892804</v>
      </c>
      <c r="I11" s="51">
        <v>18745.409299999999</v>
      </c>
      <c r="J11" s="52">
        <v>24.558084141189099</v>
      </c>
      <c r="K11" s="51">
        <v>12566.2677</v>
      </c>
      <c r="L11" s="52">
        <v>15.023290074815099</v>
      </c>
      <c r="M11" s="52">
        <v>0.49172449191099099</v>
      </c>
      <c r="N11" s="51">
        <v>1383259.6059999999</v>
      </c>
      <c r="O11" s="51">
        <v>20721707.0755</v>
      </c>
      <c r="P11" s="51">
        <v>3377</v>
      </c>
      <c r="Q11" s="51">
        <v>4690</v>
      </c>
      <c r="R11" s="52">
        <v>-27.995735607675901</v>
      </c>
      <c r="S11" s="51">
        <v>22.603171690849901</v>
      </c>
      <c r="T11" s="51">
        <v>22.9260747761194</v>
      </c>
      <c r="U11" s="53">
        <v>-1.4285742270420001</v>
      </c>
    </row>
    <row r="12" spans="1:23" ht="12" thickBot="1">
      <c r="A12" s="75"/>
      <c r="B12" s="64" t="s">
        <v>10</v>
      </c>
      <c r="C12" s="65"/>
      <c r="D12" s="51">
        <v>464320.77120000002</v>
      </c>
      <c r="E12" s="51">
        <v>263625.64970000001</v>
      </c>
      <c r="F12" s="52">
        <v>176.128829546134</v>
      </c>
      <c r="G12" s="51">
        <v>316567.348</v>
      </c>
      <c r="H12" s="52">
        <v>46.673614361516599</v>
      </c>
      <c r="I12" s="51">
        <v>165262.6637</v>
      </c>
      <c r="J12" s="52">
        <v>35.592347779939203</v>
      </c>
      <c r="K12" s="51">
        <v>45347.258300000001</v>
      </c>
      <c r="L12" s="52">
        <v>14.3246795939296</v>
      </c>
      <c r="M12" s="52">
        <v>2.6443804960971602</v>
      </c>
      <c r="N12" s="51">
        <v>11838087.146</v>
      </c>
      <c r="O12" s="51">
        <v>82886164.6963</v>
      </c>
      <c r="P12" s="51">
        <v>2769</v>
      </c>
      <c r="Q12" s="51">
        <v>4353</v>
      </c>
      <c r="R12" s="52">
        <v>-36.388697450034499</v>
      </c>
      <c r="S12" s="51">
        <v>167.68536338028201</v>
      </c>
      <c r="T12" s="51">
        <v>169.99531415115999</v>
      </c>
      <c r="U12" s="53">
        <v>-1.37755062476134</v>
      </c>
    </row>
    <row r="13" spans="1:23" ht="12" thickBot="1">
      <c r="A13" s="75"/>
      <c r="B13" s="64" t="s">
        <v>11</v>
      </c>
      <c r="C13" s="65"/>
      <c r="D13" s="51">
        <v>423966.7023</v>
      </c>
      <c r="E13" s="51">
        <v>390562.3653</v>
      </c>
      <c r="F13" s="52">
        <v>108.552881682376</v>
      </c>
      <c r="G13" s="51">
        <v>518149.12410000002</v>
      </c>
      <c r="H13" s="52">
        <v>-18.176701922171599</v>
      </c>
      <c r="I13" s="51">
        <v>147287.47519999999</v>
      </c>
      <c r="J13" s="52">
        <v>34.740340314692702</v>
      </c>
      <c r="K13" s="51">
        <v>117400.1719</v>
      </c>
      <c r="L13" s="52">
        <v>22.657603079792601</v>
      </c>
      <c r="M13" s="52">
        <v>0.25457631634013</v>
      </c>
      <c r="N13" s="51">
        <v>12197362.7874</v>
      </c>
      <c r="O13" s="51">
        <v>120533667.9105</v>
      </c>
      <c r="P13" s="51">
        <v>10385</v>
      </c>
      <c r="Q13" s="51">
        <v>14323</v>
      </c>
      <c r="R13" s="52">
        <v>-27.494240033512501</v>
      </c>
      <c r="S13" s="51">
        <v>40.8249111506981</v>
      </c>
      <c r="T13" s="51">
        <v>41.197709174055703</v>
      </c>
      <c r="U13" s="53">
        <v>-0.91316309784845995</v>
      </c>
    </row>
    <row r="14" spans="1:23" ht="12" thickBot="1">
      <c r="A14" s="75"/>
      <c r="B14" s="64" t="s">
        <v>12</v>
      </c>
      <c r="C14" s="65"/>
      <c r="D14" s="51">
        <v>157387.94589999999</v>
      </c>
      <c r="E14" s="51">
        <v>174715.99470000001</v>
      </c>
      <c r="F14" s="52">
        <v>90.082162294440494</v>
      </c>
      <c r="G14" s="51">
        <v>262634.0183</v>
      </c>
      <c r="H14" s="52">
        <v>-40.073282616336499</v>
      </c>
      <c r="I14" s="51">
        <v>35111.481200000002</v>
      </c>
      <c r="J14" s="52">
        <v>22.308875688808399</v>
      </c>
      <c r="K14" s="51">
        <v>50621.5026</v>
      </c>
      <c r="L14" s="52">
        <v>19.2745414046768</v>
      </c>
      <c r="M14" s="52">
        <v>-0.30639196000475899</v>
      </c>
      <c r="N14" s="51">
        <v>3611594.0408000001</v>
      </c>
      <c r="O14" s="51">
        <v>58947778.8627</v>
      </c>
      <c r="P14" s="51">
        <v>2950</v>
      </c>
      <c r="Q14" s="51">
        <v>4308</v>
      </c>
      <c r="R14" s="52">
        <v>-31.522748375116102</v>
      </c>
      <c r="S14" s="51">
        <v>53.3518460677966</v>
      </c>
      <c r="T14" s="51">
        <v>48.697946912720496</v>
      </c>
      <c r="U14" s="53">
        <v>8.7230330308761204</v>
      </c>
    </row>
    <row r="15" spans="1:23" ht="12" thickBot="1">
      <c r="A15" s="75"/>
      <c r="B15" s="64" t="s">
        <v>13</v>
      </c>
      <c r="C15" s="65"/>
      <c r="D15" s="51">
        <v>231952.62469999999</v>
      </c>
      <c r="E15" s="51">
        <v>125126.18150000001</v>
      </c>
      <c r="F15" s="52">
        <v>185.37497262313599</v>
      </c>
      <c r="G15" s="51">
        <v>196510.24590000001</v>
      </c>
      <c r="H15" s="52">
        <v>18.035893567623901</v>
      </c>
      <c r="I15" s="51">
        <v>66438.770999999993</v>
      </c>
      <c r="J15" s="52">
        <v>28.6432503559422</v>
      </c>
      <c r="K15" s="51">
        <v>37658.105000000003</v>
      </c>
      <c r="L15" s="52">
        <v>19.163430806128801</v>
      </c>
      <c r="M15" s="52">
        <v>0.76426219534944795</v>
      </c>
      <c r="N15" s="51">
        <v>5132486.2981000002</v>
      </c>
      <c r="O15" s="51">
        <v>47496389.663199998</v>
      </c>
      <c r="P15" s="51">
        <v>5648</v>
      </c>
      <c r="Q15" s="51">
        <v>7879</v>
      </c>
      <c r="R15" s="52">
        <v>-28.315776113719998</v>
      </c>
      <c r="S15" s="51">
        <v>41.068099274079302</v>
      </c>
      <c r="T15" s="51">
        <v>40.642285099631899</v>
      </c>
      <c r="U15" s="53">
        <v>1.03684899465542</v>
      </c>
    </row>
    <row r="16" spans="1:23" ht="12" thickBot="1">
      <c r="A16" s="75"/>
      <c r="B16" s="64" t="s">
        <v>14</v>
      </c>
      <c r="C16" s="65"/>
      <c r="D16" s="51">
        <v>690160.05099999998</v>
      </c>
      <c r="E16" s="51">
        <v>699834.34230000002</v>
      </c>
      <c r="F16" s="52">
        <v>98.617631242815904</v>
      </c>
      <c r="G16" s="51">
        <v>962576.67330000002</v>
      </c>
      <c r="H16" s="52">
        <v>-28.300771237897798</v>
      </c>
      <c r="I16" s="51">
        <v>71285.937600000005</v>
      </c>
      <c r="J16" s="52">
        <v>10.328899433792399</v>
      </c>
      <c r="K16" s="51">
        <v>34931.606299999999</v>
      </c>
      <c r="L16" s="52">
        <v>3.6289687116813298</v>
      </c>
      <c r="M16" s="52">
        <v>1.0407288742401799</v>
      </c>
      <c r="N16" s="51">
        <v>17358515.541999999</v>
      </c>
      <c r="O16" s="51">
        <v>349524979.88239998</v>
      </c>
      <c r="P16" s="51">
        <v>28788</v>
      </c>
      <c r="Q16" s="51">
        <v>52808</v>
      </c>
      <c r="R16" s="52">
        <v>-45.485532495076498</v>
      </c>
      <c r="S16" s="51">
        <v>23.9738797762957</v>
      </c>
      <c r="T16" s="51">
        <v>24.645610996439899</v>
      </c>
      <c r="U16" s="53">
        <v>-2.8019295433709002</v>
      </c>
    </row>
    <row r="17" spans="1:21" ht="12" thickBot="1">
      <c r="A17" s="75"/>
      <c r="B17" s="64" t="s">
        <v>15</v>
      </c>
      <c r="C17" s="65"/>
      <c r="D17" s="51">
        <v>400723.8113</v>
      </c>
      <c r="E17" s="51">
        <v>411555.88160000002</v>
      </c>
      <c r="F17" s="52">
        <v>97.368019560821594</v>
      </c>
      <c r="G17" s="51">
        <v>456591.6826</v>
      </c>
      <c r="H17" s="52">
        <v>-12.2358495410753</v>
      </c>
      <c r="I17" s="51">
        <v>47962.635399999999</v>
      </c>
      <c r="J17" s="52">
        <v>11.969000605280501</v>
      </c>
      <c r="K17" s="51">
        <v>49047.396999999997</v>
      </c>
      <c r="L17" s="52">
        <v>10.742069746147401</v>
      </c>
      <c r="M17" s="52">
        <v>-2.2116598766699001E-2</v>
      </c>
      <c r="N17" s="51">
        <v>11643405.7533</v>
      </c>
      <c r="O17" s="51">
        <v>333490589.53869998</v>
      </c>
      <c r="P17" s="51">
        <v>8400</v>
      </c>
      <c r="Q17" s="51">
        <v>10082</v>
      </c>
      <c r="R17" s="52">
        <v>-16.683197778218599</v>
      </c>
      <c r="S17" s="51">
        <v>47.705215630952402</v>
      </c>
      <c r="T17" s="51">
        <v>35.782885498908897</v>
      </c>
      <c r="U17" s="53">
        <v>24.991670144150699</v>
      </c>
    </row>
    <row r="18" spans="1:21" ht="12" thickBot="1">
      <c r="A18" s="75"/>
      <c r="B18" s="64" t="s">
        <v>16</v>
      </c>
      <c r="C18" s="65"/>
      <c r="D18" s="51">
        <v>1272366.0634999999</v>
      </c>
      <c r="E18" s="51">
        <v>1234096.3362</v>
      </c>
      <c r="F18" s="52">
        <v>103.101032405447</v>
      </c>
      <c r="G18" s="51">
        <v>2178784.2127999999</v>
      </c>
      <c r="H18" s="52">
        <v>-41.602015655104402</v>
      </c>
      <c r="I18" s="51">
        <v>208978.114</v>
      </c>
      <c r="J18" s="52">
        <v>16.424370312514199</v>
      </c>
      <c r="K18" s="51">
        <v>336898.59869999997</v>
      </c>
      <c r="L18" s="52">
        <v>15.462687709997899</v>
      </c>
      <c r="M18" s="52">
        <v>-0.37970025756595699</v>
      </c>
      <c r="N18" s="51">
        <v>34792626.595399998</v>
      </c>
      <c r="O18" s="51">
        <v>718378820.72669995</v>
      </c>
      <c r="P18" s="51">
        <v>57560</v>
      </c>
      <c r="Q18" s="51">
        <v>100822</v>
      </c>
      <c r="R18" s="52">
        <v>-42.909285671778001</v>
      </c>
      <c r="S18" s="51">
        <v>22.105039324183501</v>
      </c>
      <c r="T18" s="51">
        <v>22.5146919174387</v>
      </c>
      <c r="U18" s="53">
        <v>-1.8532090680654101</v>
      </c>
    </row>
    <row r="19" spans="1:21" ht="12" thickBot="1">
      <c r="A19" s="75"/>
      <c r="B19" s="64" t="s">
        <v>17</v>
      </c>
      <c r="C19" s="65"/>
      <c r="D19" s="51">
        <v>512822.16739999998</v>
      </c>
      <c r="E19" s="51">
        <v>582192.44259999995</v>
      </c>
      <c r="F19" s="52">
        <v>88.084648627488093</v>
      </c>
      <c r="G19" s="51">
        <v>818089.76080000005</v>
      </c>
      <c r="H19" s="52">
        <v>-37.314682083477301</v>
      </c>
      <c r="I19" s="51">
        <v>68080.0239</v>
      </c>
      <c r="J19" s="52">
        <v>13.275561827829099</v>
      </c>
      <c r="K19" s="51">
        <v>46387.147299999997</v>
      </c>
      <c r="L19" s="52">
        <v>5.6701782032620196</v>
      </c>
      <c r="M19" s="52">
        <v>0.46764842984858501</v>
      </c>
      <c r="N19" s="51">
        <v>13769543.807600001</v>
      </c>
      <c r="O19" s="51">
        <v>226793295.11899999</v>
      </c>
      <c r="P19" s="51">
        <v>11102</v>
      </c>
      <c r="Q19" s="51">
        <v>18684</v>
      </c>
      <c r="R19" s="52">
        <v>-40.580175551273797</v>
      </c>
      <c r="S19" s="51">
        <v>46.191872401369103</v>
      </c>
      <c r="T19" s="51">
        <v>39.355688680154103</v>
      </c>
      <c r="U19" s="53">
        <v>14.7995380265476</v>
      </c>
    </row>
    <row r="20" spans="1:21" ht="12" thickBot="1">
      <c r="A20" s="75"/>
      <c r="B20" s="64" t="s">
        <v>18</v>
      </c>
      <c r="C20" s="65"/>
      <c r="D20" s="51">
        <v>1192311.3958999999</v>
      </c>
      <c r="E20" s="51">
        <v>1002280.2535</v>
      </c>
      <c r="F20" s="52">
        <v>118.95988090520601</v>
      </c>
      <c r="G20" s="51">
        <v>1259805.081</v>
      </c>
      <c r="H20" s="52">
        <v>-5.3574704625278402</v>
      </c>
      <c r="I20" s="51">
        <v>248686.67790000001</v>
      </c>
      <c r="J20" s="52">
        <v>20.8575275515405</v>
      </c>
      <c r="K20" s="51">
        <v>80844.276700000002</v>
      </c>
      <c r="L20" s="52">
        <v>6.4172051628675701</v>
      </c>
      <c r="M20" s="52">
        <v>2.0761197706404899</v>
      </c>
      <c r="N20" s="51">
        <v>36737188.1501</v>
      </c>
      <c r="O20" s="51">
        <v>396470091.9849</v>
      </c>
      <c r="P20" s="51">
        <v>39167</v>
      </c>
      <c r="Q20" s="51">
        <v>53011</v>
      </c>
      <c r="R20" s="52">
        <v>-26.115334553205901</v>
      </c>
      <c r="S20" s="51">
        <v>30.4417340082212</v>
      </c>
      <c r="T20" s="51">
        <v>33.2655209069816</v>
      </c>
      <c r="U20" s="53">
        <v>-9.2760382769186496</v>
      </c>
    </row>
    <row r="21" spans="1:21" ht="12" thickBot="1">
      <c r="A21" s="75"/>
      <c r="B21" s="64" t="s">
        <v>19</v>
      </c>
      <c r="C21" s="65"/>
      <c r="D21" s="51">
        <v>483772.57400000002</v>
      </c>
      <c r="E21" s="51">
        <v>347184.12670000002</v>
      </c>
      <c r="F21" s="52">
        <v>139.341789210895</v>
      </c>
      <c r="G21" s="51">
        <v>473090.17349999998</v>
      </c>
      <c r="H21" s="52">
        <v>2.2580051538525701</v>
      </c>
      <c r="I21" s="51">
        <v>136203.58749999999</v>
      </c>
      <c r="J21" s="52">
        <v>28.154466544852099</v>
      </c>
      <c r="K21" s="51">
        <v>41851.496800000001</v>
      </c>
      <c r="L21" s="52">
        <v>8.84641008084688</v>
      </c>
      <c r="M21" s="52">
        <v>2.2544496114652701</v>
      </c>
      <c r="N21" s="51">
        <v>9621977.3926999997</v>
      </c>
      <c r="O21" s="51">
        <v>139617204.03799999</v>
      </c>
      <c r="P21" s="51">
        <v>29561</v>
      </c>
      <c r="Q21" s="51">
        <v>41366</v>
      </c>
      <c r="R21" s="52">
        <v>-28.537929700720401</v>
      </c>
      <c r="S21" s="51">
        <v>16.365230337268699</v>
      </c>
      <c r="T21" s="51">
        <v>17.586950036261701</v>
      </c>
      <c r="U21" s="53">
        <v>-7.4653376323749798</v>
      </c>
    </row>
    <row r="22" spans="1:21" ht="12" thickBot="1">
      <c r="A22" s="75"/>
      <c r="B22" s="64" t="s">
        <v>20</v>
      </c>
      <c r="C22" s="65"/>
      <c r="D22" s="51">
        <v>1012619.8141</v>
      </c>
      <c r="E22" s="51">
        <v>886833.51049999997</v>
      </c>
      <c r="F22" s="52">
        <v>114.18375626436099</v>
      </c>
      <c r="G22" s="51">
        <v>1396337.3555000001</v>
      </c>
      <c r="H22" s="52">
        <v>-27.4802890496759</v>
      </c>
      <c r="I22" s="51">
        <v>169662.182</v>
      </c>
      <c r="J22" s="52">
        <v>16.7547760410745</v>
      </c>
      <c r="K22" s="51">
        <v>83909.4516</v>
      </c>
      <c r="L22" s="52">
        <v>6.0092535138081802</v>
      </c>
      <c r="M22" s="52">
        <v>1.0219674752349399</v>
      </c>
      <c r="N22" s="51">
        <v>19683827.5821</v>
      </c>
      <c r="O22" s="51">
        <v>455132636.98580003</v>
      </c>
      <c r="P22" s="51">
        <v>53761</v>
      </c>
      <c r="Q22" s="51">
        <v>83042</v>
      </c>
      <c r="R22" s="52">
        <v>-35.260470605235902</v>
      </c>
      <c r="S22" s="51">
        <v>18.835583677759001</v>
      </c>
      <c r="T22" s="51">
        <v>18.6195324329857</v>
      </c>
      <c r="U22" s="53">
        <v>1.14703769455452</v>
      </c>
    </row>
    <row r="23" spans="1:21" ht="12" thickBot="1">
      <c r="A23" s="75"/>
      <c r="B23" s="64" t="s">
        <v>21</v>
      </c>
      <c r="C23" s="65"/>
      <c r="D23" s="51">
        <v>2423636.7829999998</v>
      </c>
      <c r="E23" s="51">
        <v>2433053.3794999998</v>
      </c>
      <c r="F23" s="52">
        <v>99.612972054812303</v>
      </c>
      <c r="G23" s="51">
        <v>3328536.0784</v>
      </c>
      <c r="H23" s="52">
        <v>-27.186104464127599</v>
      </c>
      <c r="I23" s="51">
        <v>396742.49449999997</v>
      </c>
      <c r="J23" s="52">
        <v>16.3697174957424</v>
      </c>
      <c r="K23" s="51">
        <v>296294.6557</v>
      </c>
      <c r="L23" s="52">
        <v>8.9016507173455803</v>
      </c>
      <c r="M23" s="52">
        <v>0.33901333307106302</v>
      </c>
      <c r="N23" s="51">
        <v>64820593.8486</v>
      </c>
      <c r="O23" s="51">
        <v>1021128781.7178</v>
      </c>
      <c r="P23" s="51">
        <v>73092</v>
      </c>
      <c r="Q23" s="51">
        <v>109753</v>
      </c>
      <c r="R23" s="52">
        <v>-33.403187156615303</v>
      </c>
      <c r="S23" s="51">
        <v>33.158714811470503</v>
      </c>
      <c r="T23" s="51">
        <v>36.760635068745302</v>
      </c>
      <c r="U23" s="53">
        <v>-10.8626654493521</v>
      </c>
    </row>
    <row r="24" spans="1:21" ht="12" thickBot="1">
      <c r="A24" s="75"/>
      <c r="B24" s="64" t="s">
        <v>22</v>
      </c>
      <c r="C24" s="65"/>
      <c r="D24" s="51">
        <v>216957.08559999999</v>
      </c>
      <c r="E24" s="51">
        <v>233380.88630000001</v>
      </c>
      <c r="F24" s="52">
        <v>92.962662469758598</v>
      </c>
      <c r="G24" s="51">
        <v>324781.23450000002</v>
      </c>
      <c r="H24" s="52">
        <v>-33.199008269672703</v>
      </c>
      <c r="I24" s="51">
        <v>36863.960599999999</v>
      </c>
      <c r="J24" s="52">
        <v>16.9913605255398</v>
      </c>
      <c r="K24" s="51">
        <v>52217.819499999998</v>
      </c>
      <c r="L24" s="52">
        <v>16.077843777024</v>
      </c>
      <c r="M24" s="52">
        <v>-0.29403485337031399</v>
      </c>
      <c r="N24" s="51">
        <v>4792307.0077</v>
      </c>
      <c r="O24" s="51">
        <v>93820733.961600006</v>
      </c>
      <c r="P24" s="51">
        <v>21086</v>
      </c>
      <c r="Q24" s="51">
        <v>28169</v>
      </c>
      <c r="R24" s="52">
        <v>-25.144662572331299</v>
      </c>
      <c r="S24" s="51">
        <v>10.2891532580859</v>
      </c>
      <c r="T24" s="51">
        <v>10.4868029287515</v>
      </c>
      <c r="U24" s="53">
        <v>-1.9209517606339801</v>
      </c>
    </row>
    <row r="25" spans="1:21" ht="12" thickBot="1">
      <c r="A25" s="75"/>
      <c r="B25" s="64" t="s">
        <v>23</v>
      </c>
      <c r="C25" s="65"/>
      <c r="D25" s="51">
        <v>291444.1189</v>
      </c>
      <c r="E25" s="51">
        <v>269888.69650000002</v>
      </c>
      <c r="F25" s="52">
        <v>107.986782210421</v>
      </c>
      <c r="G25" s="51">
        <v>370600.39179999998</v>
      </c>
      <c r="H25" s="52">
        <v>-21.3589285525413</v>
      </c>
      <c r="I25" s="51">
        <v>15835.541300000001</v>
      </c>
      <c r="J25" s="52">
        <v>5.4334743002426098</v>
      </c>
      <c r="K25" s="51">
        <v>30743.154600000002</v>
      </c>
      <c r="L25" s="52">
        <v>8.2954997566734896</v>
      </c>
      <c r="M25" s="52">
        <v>-0.48490838022198302</v>
      </c>
      <c r="N25" s="51">
        <v>6831535.0778000001</v>
      </c>
      <c r="O25" s="51">
        <v>105224721.6912</v>
      </c>
      <c r="P25" s="51">
        <v>19477</v>
      </c>
      <c r="Q25" s="51">
        <v>26778</v>
      </c>
      <c r="R25" s="52">
        <v>-27.2649189633281</v>
      </c>
      <c r="S25" s="51">
        <v>14.9635015094727</v>
      </c>
      <c r="T25" s="51">
        <v>15.9384217902756</v>
      </c>
      <c r="U25" s="53">
        <v>-6.5153218328324396</v>
      </c>
    </row>
    <row r="26" spans="1:21" ht="12" thickBot="1">
      <c r="A26" s="75"/>
      <c r="B26" s="64" t="s">
        <v>24</v>
      </c>
      <c r="C26" s="65"/>
      <c r="D26" s="51">
        <v>510780.03279999999</v>
      </c>
      <c r="E26" s="51">
        <v>566471.90359999996</v>
      </c>
      <c r="F26" s="52">
        <v>90.168643767489399</v>
      </c>
      <c r="G26" s="51">
        <v>698720.31510000001</v>
      </c>
      <c r="H26" s="52">
        <v>-26.897784168920602</v>
      </c>
      <c r="I26" s="51">
        <v>97103.953699999998</v>
      </c>
      <c r="J26" s="52">
        <v>19.010914183096499</v>
      </c>
      <c r="K26" s="51">
        <v>134960.96479999999</v>
      </c>
      <c r="L26" s="52">
        <v>19.315448811687201</v>
      </c>
      <c r="M26" s="52">
        <v>-0.28050341190210598</v>
      </c>
      <c r="N26" s="51">
        <v>9839327.4534000009</v>
      </c>
      <c r="O26" s="51">
        <v>209736435.54190001</v>
      </c>
      <c r="P26" s="51">
        <v>40944</v>
      </c>
      <c r="Q26" s="51">
        <v>48260</v>
      </c>
      <c r="R26" s="52">
        <v>-15.159552424368</v>
      </c>
      <c r="S26" s="51">
        <v>12.4750887260649</v>
      </c>
      <c r="T26" s="51">
        <v>13.083520472440901</v>
      </c>
      <c r="U26" s="53">
        <v>-4.8771736998138504</v>
      </c>
    </row>
    <row r="27" spans="1:21" ht="12" thickBot="1">
      <c r="A27" s="75"/>
      <c r="B27" s="64" t="s">
        <v>25</v>
      </c>
      <c r="C27" s="65"/>
      <c r="D27" s="51">
        <v>200010.2856</v>
      </c>
      <c r="E27" s="51">
        <v>239973.12210000001</v>
      </c>
      <c r="F27" s="52">
        <v>83.346953129464694</v>
      </c>
      <c r="G27" s="51">
        <v>335510.58500000002</v>
      </c>
      <c r="H27" s="52">
        <v>-40.386296426385499</v>
      </c>
      <c r="I27" s="51">
        <v>55689.405299999999</v>
      </c>
      <c r="J27" s="52">
        <v>27.843270726273101</v>
      </c>
      <c r="K27" s="51">
        <v>92624.745699999999</v>
      </c>
      <c r="L27" s="52">
        <v>27.607100890721501</v>
      </c>
      <c r="M27" s="52">
        <v>-0.39876320437768298</v>
      </c>
      <c r="N27" s="51">
        <v>4590201.1261999998</v>
      </c>
      <c r="O27" s="51">
        <v>85432743.787699997</v>
      </c>
      <c r="P27" s="51">
        <v>26218</v>
      </c>
      <c r="Q27" s="51">
        <v>38134</v>
      </c>
      <c r="R27" s="52">
        <v>-31.247705459694799</v>
      </c>
      <c r="S27" s="51">
        <v>7.6287392478449902</v>
      </c>
      <c r="T27" s="51">
        <v>7.8712796035034298</v>
      </c>
      <c r="U27" s="53">
        <v>-3.17929801738808</v>
      </c>
    </row>
    <row r="28" spans="1:21" ht="12" thickBot="1">
      <c r="A28" s="75"/>
      <c r="B28" s="64" t="s">
        <v>26</v>
      </c>
      <c r="C28" s="65"/>
      <c r="D28" s="51">
        <v>1000707.2246</v>
      </c>
      <c r="E28" s="51">
        <v>1006066.2340000001</v>
      </c>
      <c r="F28" s="52">
        <v>99.467330358688898</v>
      </c>
      <c r="G28" s="51">
        <v>1302345.7582</v>
      </c>
      <c r="H28" s="52">
        <v>-23.161171424776001</v>
      </c>
      <c r="I28" s="51">
        <v>45845.1564</v>
      </c>
      <c r="J28" s="52">
        <v>4.5812756491615296</v>
      </c>
      <c r="K28" s="51">
        <v>58215.719599999997</v>
      </c>
      <c r="L28" s="52">
        <v>4.4700663578358197</v>
      </c>
      <c r="M28" s="52">
        <v>-0.21249523814183</v>
      </c>
      <c r="N28" s="51">
        <v>23884936.905000001</v>
      </c>
      <c r="O28" s="51">
        <v>317896545.50059998</v>
      </c>
      <c r="P28" s="51">
        <v>45597</v>
      </c>
      <c r="Q28" s="51">
        <v>54122</v>
      </c>
      <c r="R28" s="52">
        <v>-15.7514504268135</v>
      </c>
      <c r="S28" s="51">
        <v>21.946777739763601</v>
      </c>
      <c r="T28" s="51">
        <v>24.984216379660801</v>
      </c>
      <c r="U28" s="53">
        <v>-13.8400209630496</v>
      </c>
    </row>
    <row r="29" spans="1:21" ht="12" thickBot="1">
      <c r="A29" s="75"/>
      <c r="B29" s="64" t="s">
        <v>27</v>
      </c>
      <c r="C29" s="65"/>
      <c r="D29" s="51">
        <v>694974.61479999998</v>
      </c>
      <c r="E29" s="51">
        <v>654667.62749999994</v>
      </c>
      <c r="F29" s="52">
        <v>106.156862750938</v>
      </c>
      <c r="G29" s="51">
        <v>765965.22790000006</v>
      </c>
      <c r="H29" s="52">
        <v>-9.2681247808899503</v>
      </c>
      <c r="I29" s="51">
        <v>80411.849400000006</v>
      </c>
      <c r="J29" s="52">
        <v>11.570472890314299</v>
      </c>
      <c r="K29" s="51">
        <v>79968.408299999996</v>
      </c>
      <c r="L29" s="52">
        <v>10.440213914049901</v>
      </c>
      <c r="M29" s="52">
        <v>5.5452035300800001E-3</v>
      </c>
      <c r="N29" s="51">
        <v>12545088.654899999</v>
      </c>
      <c r="O29" s="51">
        <v>225291864.5334</v>
      </c>
      <c r="P29" s="51">
        <v>112395</v>
      </c>
      <c r="Q29" s="51">
        <v>110152</v>
      </c>
      <c r="R29" s="52">
        <v>2.0362771443096701</v>
      </c>
      <c r="S29" s="51">
        <v>6.1833232332399097</v>
      </c>
      <c r="T29" s="51">
        <v>6.4406363071029098</v>
      </c>
      <c r="U29" s="53">
        <v>-4.16140421836195</v>
      </c>
    </row>
    <row r="30" spans="1:21" ht="12" thickBot="1">
      <c r="A30" s="75"/>
      <c r="B30" s="64" t="s">
        <v>28</v>
      </c>
      <c r="C30" s="65"/>
      <c r="D30" s="51">
        <v>739513.70759999997</v>
      </c>
      <c r="E30" s="51">
        <v>773629.51870000002</v>
      </c>
      <c r="F30" s="52">
        <v>95.590161663256097</v>
      </c>
      <c r="G30" s="51">
        <v>917061.73219999997</v>
      </c>
      <c r="H30" s="52">
        <v>-19.3605313978229</v>
      </c>
      <c r="I30" s="51">
        <v>90042.312000000005</v>
      </c>
      <c r="J30" s="52">
        <v>12.175881403499799</v>
      </c>
      <c r="K30" s="51">
        <v>82913.869200000001</v>
      </c>
      <c r="L30" s="52">
        <v>9.04125276289661</v>
      </c>
      <c r="M30" s="52">
        <v>8.5974070065470004E-2</v>
      </c>
      <c r="N30" s="51">
        <v>16612093.034399999</v>
      </c>
      <c r="O30" s="51">
        <v>397656576.36009997</v>
      </c>
      <c r="P30" s="51">
        <v>65813</v>
      </c>
      <c r="Q30" s="51">
        <v>78727</v>
      </c>
      <c r="R30" s="52">
        <v>-16.403521028363802</v>
      </c>
      <c r="S30" s="51">
        <v>11.236590150882</v>
      </c>
      <c r="T30" s="51">
        <v>12.5826855335527</v>
      </c>
      <c r="U30" s="53">
        <v>-11.9795717792995</v>
      </c>
    </row>
    <row r="31" spans="1:21" ht="12" thickBot="1">
      <c r="A31" s="75"/>
      <c r="B31" s="64" t="s">
        <v>29</v>
      </c>
      <c r="C31" s="65"/>
      <c r="D31" s="51">
        <v>545229.70589999994</v>
      </c>
      <c r="E31" s="51">
        <v>534778.85279999999</v>
      </c>
      <c r="F31" s="52">
        <v>101.954238288459</v>
      </c>
      <c r="G31" s="51">
        <v>697400.61369999999</v>
      </c>
      <c r="H31" s="52">
        <v>-21.8197266837306</v>
      </c>
      <c r="I31" s="51">
        <v>57766.786800000002</v>
      </c>
      <c r="J31" s="52">
        <v>10.5949448782592</v>
      </c>
      <c r="K31" s="51">
        <v>35444.141600000003</v>
      </c>
      <c r="L31" s="52">
        <v>5.0823215385421197</v>
      </c>
      <c r="M31" s="52">
        <v>0.629797878925074</v>
      </c>
      <c r="N31" s="51">
        <v>40520178.620999999</v>
      </c>
      <c r="O31" s="51">
        <v>405777585.24339998</v>
      </c>
      <c r="P31" s="51">
        <v>22965</v>
      </c>
      <c r="Q31" s="51">
        <v>28865</v>
      </c>
      <c r="R31" s="52">
        <v>-20.4399792135805</v>
      </c>
      <c r="S31" s="51">
        <v>23.741768164598302</v>
      </c>
      <c r="T31" s="51">
        <v>27.255305151567601</v>
      </c>
      <c r="U31" s="53">
        <v>-14.7989693211158</v>
      </c>
    </row>
    <row r="32" spans="1:21" ht="12" thickBot="1">
      <c r="A32" s="75"/>
      <c r="B32" s="64" t="s">
        <v>30</v>
      </c>
      <c r="C32" s="65"/>
      <c r="D32" s="51">
        <v>94188.602100000004</v>
      </c>
      <c r="E32" s="51">
        <v>117774.61810000001</v>
      </c>
      <c r="F32" s="52">
        <v>79.973600101191906</v>
      </c>
      <c r="G32" s="51">
        <v>151933.9332</v>
      </c>
      <c r="H32" s="52">
        <v>-38.0068690935463</v>
      </c>
      <c r="I32" s="51">
        <v>26068.768499999998</v>
      </c>
      <c r="J32" s="52">
        <v>27.677200763976501</v>
      </c>
      <c r="K32" s="51">
        <v>41701.502399999998</v>
      </c>
      <c r="L32" s="52">
        <v>27.4471288419196</v>
      </c>
      <c r="M32" s="52">
        <v>-0.37487219884912398</v>
      </c>
      <c r="N32" s="51">
        <v>1767200.3387</v>
      </c>
      <c r="O32" s="51">
        <v>40019184.313900001</v>
      </c>
      <c r="P32" s="51">
        <v>19849</v>
      </c>
      <c r="Q32" s="51">
        <v>24145</v>
      </c>
      <c r="R32" s="52">
        <v>-17.7925036239387</v>
      </c>
      <c r="S32" s="51">
        <v>4.74525679379314</v>
      </c>
      <c r="T32" s="51">
        <v>5.0696103789604496</v>
      </c>
      <c r="U32" s="53">
        <v>-6.8353220755422104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1">
        <v>-3.8319000000000001</v>
      </c>
      <c r="H33" s="54"/>
      <c r="I33" s="54"/>
      <c r="J33" s="54"/>
      <c r="K33" s="51">
        <v>-6.8199999999999997E-2</v>
      </c>
      <c r="L33" s="52">
        <v>1.7797959236932099</v>
      </c>
      <c r="M33" s="54"/>
      <c r="N33" s="51">
        <v>15.1328</v>
      </c>
      <c r="O33" s="51">
        <v>288.75150000000002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158905.19990000001</v>
      </c>
      <c r="E35" s="51">
        <v>176256.95689999999</v>
      </c>
      <c r="F35" s="52">
        <v>90.155420072386406</v>
      </c>
      <c r="G35" s="51">
        <v>237738.3</v>
      </c>
      <c r="H35" s="52">
        <v>-33.159612944149103</v>
      </c>
      <c r="I35" s="51">
        <v>20178.944500000001</v>
      </c>
      <c r="J35" s="52">
        <v>12.6987313899726</v>
      </c>
      <c r="K35" s="51">
        <v>15691.8199</v>
      </c>
      <c r="L35" s="52">
        <v>6.6004593706609302</v>
      </c>
      <c r="M35" s="52">
        <v>0.28595310350203601</v>
      </c>
      <c r="N35" s="51">
        <v>4675785.5493000001</v>
      </c>
      <c r="O35" s="51">
        <v>63449091.093099996</v>
      </c>
      <c r="P35" s="51">
        <v>11104</v>
      </c>
      <c r="Q35" s="51">
        <v>14616</v>
      </c>
      <c r="R35" s="52">
        <v>-24.028461959496401</v>
      </c>
      <c r="S35" s="51">
        <v>14.310626792147</v>
      </c>
      <c r="T35" s="51">
        <v>14.831799541598301</v>
      </c>
      <c r="U35" s="53">
        <v>-3.6418582988780899</v>
      </c>
    </row>
    <row r="36" spans="1:21" ht="12" customHeight="1" thickBot="1">
      <c r="A36" s="75"/>
      <c r="B36" s="64" t="s">
        <v>69</v>
      </c>
      <c r="C36" s="65"/>
      <c r="D36" s="51">
        <v>69975.25</v>
      </c>
      <c r="E36" s="54"/>
      <c r="F36" s="54"/>
      <c r="G36" s="51">
        <v>4947.01</v>
      </c>
      <c r="H36" s="52">
        <v>1314.4958267721299</v>
      </c>
      <c r="I36" s="51">
        <v>1999.11</v>
      </c>
      <c r="J36" s="52">
        <v>2.8568815402588799</v>
      </c>
      <c r="K36" s="51">
        <v>246.16</v>
      </c>
      <c r="L36" s="52">
        <v>4.9759349586922204</v>
      </c>
      <c r="M36" s="52">
        <v>7.1211813454663702</v>
      </c>
      <c r="N36" s="51">
        <v>2702532.84</v>
      </c>
      <c r="O36" s="51">
        <v>30592543.239999998</v>
      </c>
      <c r="P36" s="51">
        <v>53</v>
      </c>
      <c r="Q36" s="51">
        <v>60</v>
      </c>
      <c r="R36" s="52">
        <v>-11.6666666666667</v>
      </c>
      <c r="S36" s="51">
        <v>1320.28773584906</v>
      </c>
      <c r="T36" s="51">
        <v>1464.5171666666699</v>
      </c>
      <c r="U36" s="53">
        <v>-10.924090779716201</v>
      </c>
    </row>
    <row r="37" spans="1:21" ht="12" thickBot="1">
      <c r="A37" s="75"/>
      <c r="B37" s="64" t="s">
        <v>36</v>
      </c>
      <c r="C37" s="65"/>
      <c r="D37" s="51">
        <v>107919.62</v>
      </c>
      <c r="E37" s="51">
        <v>61903.242899999997</v>
      </c>
      <c r="F37" s="52">
        <v>174.33597166199499</v>
      </c>
      <c r="G37" s="51">
        <v>410791.5</v>
      </c>
      <c r="H37" s="52">
        <v>-73.728857583470003</v>
      </c>
      <c r="I37" s="51">
        <v>-13664.15</v>
      </c>
      <c r="J37" s="52">
        <v>-12.6614141154315</v>
      </c>
      <c r="K37" s="51">
        <v>-41448.03</v>
      </c>
      <c r="L37" s="52">
        <v>-10.089797378962301</v>
      </c>
      <c r="M37" s="52">
        <v>-0.67033053199392101</v>
      </c>
      <c r="N37" s="51">
        <v>10104887.619999999</v>
      </c>
      <c r="O37" s="51">
        <v>158170442.36000001</v>
      </c>
      <c r="P37" s="51">
        <v>88</v>
      </c>
      <c r="Q37" s="51">
        <v>148</v>
      </c>
      <c r="R37" s="52">
        <v>-40.540540540540498</v>
      </c>
      <c r="S37" s="51">
        <v>1226.3593181818201</v>
      </c>
      <c r="T37" s="51">
        <v>2361.9778378378401</v>
      </c>
      <c r="U37" s="53">
        <v>-92.600798380989303</v>
      </c>
    </row>
    <row r="38" spans="1:21" ht="12" thickBot="1">
      <c r="A38" s="75"/>
      <c r="B38" s="64" t="s">
        <v>37</v>
      </c>
      <c r="C38" s="65"/>
      <c r="D38" s="51">
        <v>16370.96</v>
      </c>
      <c r="E38" s="51">
        <v>34392.758500000004</v>
      </c>
      <c r="F38" s="52">
        <v>47.600020219372603</v>
      </c>
      <c r="G38" s="51">
        <v>244281.19</v>
      </c>
      <c r="H38" s="52">
        <v>-93.298313308527796</v>
      </c>
      <c r="I38" s="51">
        <v>-170.92</v>
      </c>
      <c r="J38" s="52">
        <v>-1.04404384348871</v>
      </c>
      <c r="K38" s="51">
        <v>-30005.13</v>
      </c>
      <c r="L38" s="52">
        <v>-12.283029241834001</v>
      </c>
      <c r="M38" s="52">
        <v>-0.99430364074409905</v>
      </c>
      <c r="N38" s="51">
        <v>6032071.1200000001</v>
      </c>
      <c r="O38" s="51">
        <v>139544256.13</v>
      </c>
      <c r="P38" s="51">
        <v>10</v>
      </c>
      <c r="Q38" s="51">
        <v>39</v>
      </c>
      <c r="R38" s="52">
        <v>-74.358974358974393</v>
      </c>
      <c r="S38" s="51">
        <v>1637.096</v>
      </c>
      <c r="T38" s="51">
        <v>3028.2494871794902</v>
      </c>
      <c r="U38" s="53">
        <v>-84.976903442405799</v>
      </c>
    </row>
    <row r="39" spans="1:21" ht="12" thickBot="1">
      <c r="A39" s="75"/>
      <c r="B39" s="64" t="s">
        <v>38</v>
      </c>
      <c r="C39" s="65"/>
      <c r="D39" s="51">
        <v>62767.55</v>
      </c>
      <c r="E39" s="51">
        <v>32261.900300000001</v>
      </c>
      <c r="F39" s="52">
        <v>194.55627045007</v>
      </c>
      <c r="G39" s="51">
        <v>210193.27</v>
      </c>
      <c r="H39" s="52">
        <v>-70.138173310686895</v>
      </c>
      <c r="I39" s="51">
        <v>-9883.7900000000009</v>
      </c>
      <c r="J39" s="52">
        <v>-15.7466557162101</v>
      </c>
      <c r="K39" s="51">
        <v>-25911.23</v>
      </c>
      <c r="L39" s="52">
        <v>-12.3273356944302</v>
      </c>
      <c r="M39" s="52">
        <v>-0.61855187885716001</v>
      </c>
      <c r="N39" s="51">
        <v>5450213.6100000003</v>
      </c>
      <c r="O39" s="51">
        <v>105479632.75</v>
      </c>
      <c r="P39" s="51">
        <v>30</v>
      </c>
      <c r="Q39" s="51">
        <v>77</v>
      </c>
      <c r="R39" s="52">
        <v>-61.038961038960998</v>
      </c>
      <c r="S39" s="51">
        <v>2092.2516666666702</v>
      </c>
      <c r="T39" s="51">
        <v>2203.5420779220799</v>
      </c>
      <c r="U39" s="53">
        <v>-5.3191694397221703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5.41</v>
      </c>
      <c r="H40" s="54"/>
      <c r="I40" s="54"/>
      <c r="J40" s="54"/>
      <c r="K40" s="51">
        <v>0.24</v>
      </c>
      <c r="L40" s="52">
        <v>4.4362292051756</v>
      </c>
      <c r="M40" s="54"/>
      <c r="N40" s="51">
        <v>231.6</v>
      </c>
      <c r="O40" s="51">
        <v>4493.2</v>
      </c>
      <c r="P40" s="54"/>
      <c r="Q40" s="51">
        <v>41</v>
      </c>
      <c r="R40" s="54"/>
      <c r="S40" s="54"/>
      <c r="T40" s="51">
        <v>1.21682926829268</v>
      </c>
      <c r="U40" s="55"/>
    </row>
    <row r="41" spans="1:21" ht="12" customHeight="1" thickBot="1">
      <c r="A41" s="75"/>
      <c r="B41" s="64" t="s">
        <v>33</v>
      </c>
      <c r="C41" s="65"/>
      <c r="D41" s="51">
        <v>61845.213600000003</v>
      </c>
      <c r="E41" s="51">
        <v>70090.838399999993</v>
      </c>
      <c r="F41" s="52">
        <v>88.235802298521307</v>
      </c>
      <c r="G41" s="51">
        <v>261118.7187</v>
      </c>
      <c r="H41" s="52">
        <v>-76.315289111442794</v>
      </c>
      <c r="I41" s="51">
        <v>3807.9385000000002</v>
      </c>
      <c r="J41" s="52">
        <v>6.1572080979925703</v>
      </c>
      <c r="K41" s="51">
        <v>14508.799300000001</v>
      </c>
      <c r="L41" s="52">
        <v>5.55639954585914</v>
      </c>
      <c r="M41" s="52">
        <v>-0.73754282340924004</v>
      </c>
      <c r="N41" s="51">
        <v>2066866.702</v>
      </c>
      <c r="O41" s="51">
        <v>62367505.8279</v>
      </c>
      <c r="P41" s="51">
        <v>158</v>
      </c>
      <c r="Q41" s="51">
        <v>246</v>
      </c>
      <c r="R41" s="52">
        <v>-35.772357723577201</v>
      </c>
      <c r="S41" s="51">
        <v>391.425402531646</v>
      </c>
      <c r="T41" s="51">
        <v>613.484123170732</v>
      </c>
      <c r="U41" s="53">
        <v>-56.730789366981199</v>
      </c>
    </row>
    <row r="42" spans="1:21" ht="12" thickBot="1">
      <c r="A42" s="75"/>
      <c r="B42" s="64" t="s">
        <v>34</v>
      </c>
      <c r="C42" s="65"/>
      <c r="D42" s="51">
        <v>357579.63170000003</v>
      </c>
      <c r="E42" s="51">
        <v>221026.87349999999</v>
      </c>
      <c r="F42" s="52">
        <v>161.78106582139199</v>
      </c>
      <c r="G42" s="51">
        <v>521031.21350000001</v>
      </c>
      <c r="H42" s="52">
        <v>-31.3707850057624</v>
      </c>
      <c r="I42" s="51">
        <v>25200.648700000002</v>
      </c>
      <c r="J42" s="52">
        <v>7.0475626869996599</v>
      </c>
      <c r="K42" s="51">
        <v>42200.177300000003</v>
      </c>
      <c r="L42" s="52">
        <v>8.0993568535985592</v>
      </c>
      <c r="M42" s="52">
        <v>-0.40283073881777298</v>
      </c>
      <c r="N42" s="51">
        <v>8359590.9137000004</v>
      </c>
      <c r="O42" s="51">
        <v>157630687.0413</v>
      </c>
      <c r="P42" s="51">
        <v>2062</v>
      </c>
      <c r="Q42" s="51">
        <v>2778</v>
      </c>
      <c r="R42" s="52">
        <v>-25.773938084953201</v>
      </c>
      <c r="S42" s="51">
        <v>173.41398239573201</v>
      </c>
      <c r="T42" s="51">
        <v>165.35383858891299</v>
      </c>
      <c r="U42" s="53">
        <v>4.6479203668975897</v>
      </c>
    </row>
    <row r="43" spans="1:21" ht="12" thickBot="1">
      <c r="A43" s="75"/>
      <c r="B43" s="64" t="s">
        <v>39</v>
      </c>
      <c r="C43" s="65"/>
      <c r="D43" s="51">
        <v>134728.26</v>
      </c>
      <c r="E43" s="51">
        <v>27820.487300000001</v>
      </c>
      <c r="F43" s="52">
        <v>484.27713917146201</v>
      </c>
      <c r="G43" s="51">
        <v>296771.94</v>
      </c>
      <c r="H43" s="52">
        <v>-54.602089402387598</v>
      </c>
      <c r="I43" s="51">
        <v>-4677.7299999999996</v>
      </c>
      <c r="J43" s="52">
        <v>-3.4719738828364601</v>
      </c>
      <c r="K43" s="51">
        <v>-38177.83</v>
      </c>
      <c r="L43" s="52">
        <v>-12.864366489635101</v>
      </c>
      <c r="M43" s="52">
        <v>-0.87747522580513404</v>
      </c>
      <c r="N43" s="51">
        <v>5947211.9800000004</v>
      </c>
      <c r="O43" s="51">
        <v>74562344.129999995</v>
      </c>
      <c r="P43" s="51">
        <v>100</v>
      </c>
      <c r="Q43" s="51">
        <v>140</v>
      </c>
      <c r="R43" s="52">
        <v>-28.571428571428601</v>
      </c>
      <c r="S43" s="51">
        <v>1347.2826</v>
      </c>
      <c r="T43" s="51">
        <v>1451.0078571428601</v>
      </c>
      <c r="U43" s="53">
        <v>-7.6988493091840704</v>
      </c>
    </row>
    <row r="44" spans="1:21" ht="12" thickBot="1">
      <c r="A44" s="75"/>
      <c r="B44" s="64" t="s">
        <v>40</v>
      </c>
      <c r="C44" s="65"/>
      <c r="D44" s="51">
        <v>47618.83</v>
      </c>
      <c r="E44" s="51">
        <v>5766.1728000000003</v>
      </c>
      <c r="F44" s="52">
        <v>825.83078328835404</v>
      </c>
      <c r="G44" s="51">
        <v>128712.06</v>
      </c>
      <c r="H44" s="52">
        <v>-63.003598885761001</v>
      </c>
      <c r="I44" s="51">
        <v>6479.6</v>
      </c>
      <c r="J44" s="52">
        <v>13.6072221850054</v>
      </c>
      <c r="K44" s="51">
        <v>16872.43</v>
      </c>
      <c r="L44" s="52">
        <v>13.108662855679601</v>
      </c>
      <c r="M44" s="52">
        <v>-0.61596521662854697</v>
      </c>
      <c r="N44" s="51">
        <v>2442421.75</v>
      </c>
      <c r="O44" s="51">
        <v>29721318.809999999</v>
      </c>
      <c r="P44" s="51">
        <v>46</v>
      </c>
      <c r="Q44" s="51">
        <v>76</v>
      </c>
      <c r="R44" s="52">
        <v>-39.473684210526301</v>
      </c>
      <c r="S44" s="51">
        <v>1035.1919565217399</v>
      </c>
      <c r="T44" s="51">
        <v>1096.86276315789</v>
      </c>
      <c r="U44" s="53">
        <v>-5.9574271464946804</v>
      </c>
    </row>
    <row r="45" spans="1:21" ht="12" thickBot="1">
      <c r="A45" s="76"/>
      <c r="B45" s="64" t="s">
        <v>35</v>
      </c>
      <c r="C45" s="65"/>
      <c r="D45" s="56">
        <v>5984.5523000000003</v>
      </c>
      <c r="E45" s="57"/>
      <c r="F45" s="57"/>
      <c r="G45" s="56">
        <v>11609.438899999999</v>
      </c>
      <c r="H45" s="58">
        <v>-48.450977247487799</v>
      </c>
      <c r="I45" s="56">
        <v>363.96749999999997</v>
      </c>
      <c r="J45" s="58">
        <v>6.0817832605456603</v>
      </c>
      <c r="K45" s="56">
        <v>942.88869999999997</v>
      </c>
      <c r="L45" s="58">
        <v>8.1217422144320892</v>
      </c>
      <c r="M45" s="58">
        <v>-0.61398678338174995</v>
      </c>
      <c r="N45" s="56">
        <v>244539.2494</v>
      </c>
      <c r="O45" s="56">
        <v>8522687.4042000007</v>
      </c>
      <c r="P45" s="56">
        <v>25</v>
      </c>
      <c r="Q45" s="56">
        <v>22</v>
      </c>
      <c r="R45" s="58">
        <v>13.636363636363599</v>
      </c>
      <c r="S45" s="56">
        <v>239.382092</v>
      </c>
      <c r="T45" s="56">
        <v>922.67287727272696</v>
      </c>
      <c r="U45" s="59">
        <v>-285.439390876711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E35" sqref="E35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57973</v>
      </c>
      <c r="D2" s="37">
        <v>654434.98209743598</v>
      </c>
      <c r="E2" s="37">
        <v>459892.74839572603</v>
      </c>
      <c r="F2" s="37">
        <v>194542.23370170899</v>
      </c>
      <c r="G2" s="37">
        <v>459892.74839572603</v>
      </c>
      <c r="H2" s="37">
        <v>0.29726747350548099</v>
      </c>
    </row>
    <row r="3" spans="1:8">
      <c r="A3" s="37">
        <v>2</v>
      </c>
      <c r="B3" s="37">
        <v>13</v>
      </c>
      <c r="C3" s="37">
        <v>5426</v>
      </c>
      <c r="D3" s="37">
        <v>52004.6590349217</v>
      </c>
      <c r="E3" s="37">
        <v>39713.703147802698</v>
      </c>
      <c r="F3" s="37">
        <v>12290.955887119</v>
      </c>
      <c r="G3" s="37">
        <v>39713.703147802698</v>
      </c>
      <c r="H3" s="37">
        <v>0.23634336067592401</v>
      </c>
    </row>
    <row r="4" spans="1:8">
      <c r="A4" s="37">
        <v>3</v>
      </c>
      <c r="B4" s="37">
        <v>14</v>
      </c>
      <c r="C4" s="37">
        <v>94679</v>
      </c>
      <c r="D4" s="37">
        <v>83735.501289395703</v>
      </c>
      <c r="E4" s="37">
        <v>57656.673380714397</v>
      </c>
      <c r="F4" s="37">
        <v>26078.8279086812</v>
      </c>
      <c r="G4" s="37">
        <v>57656.673380714397</v>
      </c>
      <c r="H4" s="37">
        <v>0.31144290661795898</v>
      </c>
    </row>
    <row r="5" spans="1:8">
      <c r="A5" s="37">
        <v>4</v>
      </c>
      <c r="B5" s="37">
        <v>15</v>
      </c>
      <c r="C5" s="37">
        <v>4171</v>
      </c>
      <c r="D5" s="37">
        <v>76330.9251504274</v>
      </c>
      <c r="E5" s="37">
        <v>57585.501339316201</v>
      </c>
      <c r="F5" s="37">
        <v>18745.423811111101</v>
      </c>
      <c r="G5" s="37">
        <v>57585.501339316201</v>
      </c>
      <c r="H5" s="37">
        <v>0.245580985349896</v>
      </c>
    </row>
    <row r="6" spans="1:8">
      <c r="A6" s="37">
        <v>5</v>
      </c>
      <c r="B6" s="37">
        <v>16</v>
      </c>
      <c r="C6" s="37">
        <v>5296</v>
      </c>
      <c r="D6" s="37">
        <v>464320.77372991497</v>
      </c>
      <c r="E6" s="37">
        <v>299058.11050769198</v>
      </c>
      <c r="F6" s="37">
        <v>165262.66322222201</v>
      </c>
      <c r="G6" s="37">
        <v>299058.11050769198</v>
      </c>
      <c r="H6" s="37">
        <v>0.35592347483111297</v>
      </c>
    </row>
    <row r="7" spans="1:8">
      <c r="A7" s="37">
        <v>6</v>
      </c>
      <c r="B7" s="37">
        <v>17</v>
      </c>
      <c r="C7" s="37">
        <v>18947</v>
      </c>
      <c r="D7" s="37">
        <v>423966.89385897398</v>
      </c>
      <c r="E7" s="37">
        <v>276679.22492136701</v>
      </c>
      <c r="F7" s="37">
        <v>147287.668937607</v>
      </c>
      <c r="G7" s="37">
        <v>276679.22492136701</v>
      </c>
      <c r="H7" s="37">
        <v>0.34740370314527402</v>
      </c>
    </row>
    <row r="8" spans="1:8">
      <c r="A8" s="37">
        <v>7</v>
      </c>
      <c r="B8" s="37">
        <v>18</v>
      </c>
      <c r="C8" s="37">
        <v>68481</v>
      </c>
      <c r="D8" s="37">
        <v>157387.94773931601</v>
      </c>
      <c r="E8" s="37">
        <v>122276.465721368</v>
      </c>
      <c r="F8" s="37">
        <v>35111.4820179487</v>
      </c>
      <c r="G8" s="37">
        <v>122276.465721368</v>
      </c>
      <c r="H8" s="37">
        <v>0.22308875947797699</v>
      </c>
    </row>
    <row r="9" spans="1:8">
      <c r="A9" s="37">
        <v>8</v>
      </c>
      <c r="B9" s="37">
        <v>19</v>
      </c>
      <c r="C9" s="37">
        <v>23223</v>
      </c>
      <c r="D9" s="37">
        <v>231952.66522905999</v>
      </c>
      <c r="E9" s="37">
        <v>165513.854193162</v>
      </c>
      <c r="F9" s="37">
        <v>66438.811035897394</v>
      </c>
      <c r="G9" s="37">
        <v>165513.854193162</v>
      </c>
      <c r="H9" s="37">
        <v>0.28643262611484599</v>
      </c>
    </row>
    <row r="10" spans="1:8">
      <c r="A10" s="37">
        <v>9</v>
      </c>
      <c r="B10" s="37">
        <v>21</v>
      </c>
      <c r="C10" s="37">
        <v>219455</v>
      </c>
      <c r="D10" s="37">
        <v>690159.92827435897</v>
      </c>
      <c r="E10" s="37">
        <v>618874.11378974398</v>
      </c>
      <c r="F10" s="37">
        <v>71285.814484615403</v>
      </c>
      <c r="G10" s="37">
        <v>618874.11378974398</v>
      </c>
      <c r="H10" s="37">
        <v>0.103288834318235</v>
      </c>
    </row>
    <row r="11" spans="1:8">
      <c r="A11" s="37">
        <v>10</v>
      </c>
      <c r="B11" s="37">
        <v>22</v>
      </c>
      <c r="C11" s="37">
        <v>19881</v>
      </c>
      <c r="D11" s="37">
        <v>400723.752164957</v>
      </c>
      <c r="E11" s="37">
        <v>352761.17282820499</v>
      </c>
      <c r="F11" s="37">
        <v>47962.579336752096</v>
      </c>
      <c r="G11" s="37">
        <v>352761.17282820499</v>
      </c>
      <c r="H11" s="37">
        <v>0.119689883810552</v>
      </c>
    </row>
    <row r="12" spans="1:8">
      <c r="A12" s="37">
        <v>11</v>
      </c>
      <c r="B12" s="37">
        <v>23</v>
      </c>
      <c r="C12" s="37">
        <v>127711.28599999999</v>
      </c>
      <c r="D12" s="37">
        <v>1272365.9945829101</v>
      </c>
      <c r="E12" s="37">
        <v>1063387.9596444401</v>
      </c>
      <c r="F12" s="37">
        <v>208978.034938461</v>
      </c>
      <c r="G12" s="37">
        <v>1063387.9596444401</v>
      </c>
      <c r="H12" s="37">
        <v>0.164243649883905</v>
      </c>
    </row>
    <row r="13" spans="1:8">
      <c r="A13" s="37">
        <v>12</v>
      </c>
      <c r="B13" s="37">
        <v>24</v>
      </c>
      <c r="C13" s="37">
        <v>18815</v>
      </c>
      <c r="D13" s="37">
        <v>512822.19764017098</v>
      </c>
      <c r="E13" s="37">
        <v>444742.14223675203</v>
      </c>
      <c r="F13" s="37">
        <v>68080.055403418795</v>
      </c>
      <c r="G13" s="37">
        <v>444742.14223675203</v>
      </c>
      <c r="H13" s="37">
        <v>0.132755671881403</v>
      </c>
    </row>
    <row r="14" spans="1:8">
      <c r="A14" s="37">
        <v>13</v>
      </c>
      <c r="B14" s="37">
        <v>25</v>
      </c>
      <c r="C14" s="37">
        <v>83120</v>
      </c>
      <c r="D14" s="37">
        <v>1192311.3814999999</v>
      </c>
      <c r="E14" s="37">
        <v>943624.71799999999</v>
      </c>
      <c r="F14" s="37">
        <v>248686.6635</v>
      </c>
      <c r="G14" s="37">
        <v>943624.71799999999</v>
      </c>
      <c r="H14" s="37">
        <v>0.20857526595706699</v>
      </c>
    </row>
    <row r="15" spans="1:8">
      <c r="A15" s="37">
        <v>14</v>
      </c>
      <c r="B15" s="37">
        <v>26</v>
      </c>
      <c r="C15" s="37">
        <v>70496</v>
      </c>
      <c r="D15" s="37">
        <v>483772.08769432001</v>
      </c>
      <c r="E15" s="37">
        <v>347568.98642074002</v>
      </c>
      <c r="F15" s="37">
        <v>136203.10127357999</v>
      </c>
      <c r="G15" s="37">
        <v>347568.98642074002</v>
      </c>
      <c r="H15" s="37">
        <v>0.28154394339435801</v>
      </c>
    </row>
    <row r="16" spans="1:8">
      <c r="A16" s="37">
        <v>15</v>
      </c>
      <c r="B16" s="37">
        <v>27</v>
      </c>
      <c r="C16" s="37">
        <v>116746.924</v>
      </c>
      <c r="D16" s="37">
        <v>1012620.67013333</v>
      </c>
      <c r="E16" s="37">
        <v>842957.63136666699</v>
      </c>
      <c r="F16" s="37">
        <v>169663.03876666701</v>
      </c>
      <c r="G16" s="37">
        <v>842957.63136666699</v>
      </c>
      <c r="H16" s="37">
        <v>0.16754846486031799</v>
      </c>
    </row>
    <row r="17" spans="1:8">
      <c r="A17" s="37">
        <v>16</v>
      </c>
      <c r="B17" s="37">
        <v>29</v>
      </c>
      <c r="C17" s="37">
        <v>170963</v>
      </c>
      <c r="D17" s="37">
        <v>2423638.07672991</v>
      </c>
      <c r="E17" s="37">
        <v>2026894.31243761</v>
      </c>
      <c r="F17" s="37">
        <v>396743.76429230801</v>
      </c>
      <c r="G17" s="37">
        <v>2026894.31243761</v>
      </c>
      <c r="H17" s="37">
        <v>0.16369761149635501</v>
      </c>
    </row>
    <row r="18" spans="1:8">
      <c r="A18" s="37">
        <v>17</v>
      </c>
      <c r="B18" s="37">
        <v>31</v>
      </c>
      <c r="C18" s="37">
        <v>32401.058000000001</v>
      </c>
      <c r="D18" s="37">
        <v>216957.100246071</v>
      </c>
      <c r="E18" s="37">
        <v>180093.11649443099</v>
      </c>
      <c r="F18" s="37">
        <v>36863.983751639898</v>
      </c>
      <c r="G18" s="37">
        <v>180093.11649443099</v>
      </c>
      <c r="H18" s="37">
        <v>0.16991370049576199</v>
      </c>
    </row>
    <row r="19" spans="1:8">
      <c r="A19" s="37">
        <v>18</v>
      </c>
      <c r="B19" s="37">
        <v>32</v>
      </c>
      <c r="C19" s="37">
        <v>20145.145</v>
      </c>
      <c r="D19" s="37">
        <v>291444.11015286302</v>
      </c>
      <c r="E19" s="37">
        <v>275608.56936596998</v>
      </c>
      <c r="F19" s="37">
        <v>15835.5407868933</v>
      </c>
      <c r="G19" s="37">
        <v>275608.56936596998</v>
      </c>
      <c r="H19" s="37">
        <v>5.4334742872613001E-2</v>
      </c>
    </row>
    <row r="20" spans="1:8">
      <c r="A20" s="37">
        <v>19</v>
      </c>
      <c r="B20" s="37">
        <v>33</v>
      </c>
      <c r="C20" s="37">
        <v>33126.68</v>
      </c>
      <c r="D20" s="37">
        <v>510779.967562098</v>
      </c>
      <c r="E20" s="37">
        <v>413676.04319542798</v>
      </c>
      <c r="F20" s="37">
        <v>97103.924366670704</v>
      </c>
      <c r="G20" s="37">
        <v>413676.04319542798</v>
      </c>
      <c r="H20" s="37">
        <v>0.19010910868360401</v>
      </c>
    </row>
    <row r="21" spans="1:8">
      <c r="A21" s="37">
        <v>20</v>
      </c>
      <c r="B21" s="37">
        <v>34</v>
      </c>
      <c r="C21" s="37">
        <v>33795.201999999997</v>
      </c>
      <c r="D21" s="37">
        <v>200010.125448423</v>
      </c>
      <c r="E21" s="37">
        <v>144320.901984717</v>
      </c>
      <c r="F21" s="37">
        <v>55689.223463705603</v>
      </c>
      <c r="G21" s="37">
        <v>144320.901984717</v>
      </c>
      <c r="H21" s="37">
        <v>0.27843202107318399</v>
      </c>
    </row>
    <row r="22" spans="1:8">
      <c r="A22" s="37">
        <v>21</v>
      </c>
      <c r="B22" s="37">
        <v>35</v>
      </c>
      <c r="C22" s="37">
        <v>37413.909</v>
      </c>
      <c r="D22" s="37">
        <v>1000707.2248309701</v>
      </c>
      <c r="E22" s="37">
        <v>954862.06926194695</v>
      </c>
      <c r="F22" s="37">
        <v>45845.155569026501</v>
      </c>
      <c r="G22" s="37">
        <v>954862.06926194695</v>
      </c>
      <c r="H22" s="37">
        <v>4.5812755650655103E-2</v>
      </c>
    </row>
    <row r="23" spans="1:8">
      <c r="A23" s="37">
        <v>22</v>
      </c>
      <c r="B23" s="37">
        <v>36</v>
      </c>
      <c r="C23" s="37">
        <v>162594.05900000001</v>
      </c>
      <c r="D23" s="37">
        <v>694974.75696991198</v>
      </c>
      <c r="E23" s="37">
        <v>614562.72384277498</v>
      </c>
      <c r="F23" s="37">
        <v>80412.033127136907</v>
      </c>
      <c r="G23" s="37">
        <v>614562.72384277498</v>
      </c>
      <c r="H23" s="37">
        <v>0.1157049695988</v>
      </c>
    </row>
    <row r="24" spans="1:8">
      <c r="A24" s="37">
        <v>23</v>
      </c>
      <c r="B24" s="37">
        <v>37</v>
      </c>
      <c r="C24" s="37">
        <v>118843.94100000001</v>
      </c>
      <c r="D24" s="37">
        <v>739513.74787652201</v>
      </c>
      <c r="E24" s="37">
        <v>649471.39224680804</v>
      </c>
      <c r="F24" s="37">
        <v>90042.355629714599</v>
      </c>
      <c r="G24" s="37">
        <v>649471.39224680804</v>
      </c>
      <c r="H24" s="37">
        <v>0.121758866401425</v>
      </c>
    </row>
    <row r="25" spans="1:8">
      <c r="A25" s="37">
        <v>24</v>
      </c>
      <c r="B25" s="37">
        <v>38</v>
      </c>
      <c r="C25" s="37">
        <v>98565.31</v>
      </c>
      <c r="D25" s="37">
        <v>545229.67776194704</v>
      </c>
      <c r="E25" s="37">
        <v>487462.91800000001</v>
      </c>
      <c r="F25" s="37">
        <v>57766.759761946902</v>
      </c>
      <c r="G25" s="37">
        <v>487462.91800000001</v>
      </c>
      <c r="H25" s="37">
        <v>0.10594940466019299</v>
      </c>
    </row>
    <row r="26" spans="1:8">
      <c r="A26" s="37">
        <v>25</v>
      </c>
      <c r="B26" s="37">
        <v>39</v>
      </c>
      <c r="C26" s="37">
        <v>59091.11</v>
      </c>
      <c r="D26" s="37">
        <v>94188.573382785005</v>
      </c>
      <c r="E26" s="37">
        <v>68119.823529312896</v>
      </c>
      <c r="F26" s="37">
        <v>26068.749853472102</v>
      </c>
      <c r="G26" s="37">
        <v>68119.823529312896</v>
      </c>
      <c r="H26" s="37">
        <v>0.27677189405479102</v>
      </c>
    </row>
    <row r="27" spans="1:8">
      <c r="A27" s="37">
        <v>26</v>
      </c>
      <c r="B27" s="37">
        <v>42</v>
      </c>
      <c r="C27" s="37">
        <v>9048.7009999999991</v>
      </c>
      <c r="D27" s="37">
        <v>158905.19889999999</v>
      </c>
      <c r="E27" s="37">
        <v>138726.25940000001</v>
      </c>
      <c r="F27" s="37">
        <v>20178.9395</v>
      </c>
      <c r="G27" s="37">
        <v>138726.25940000001</v>
      </c>
      <c r="H27" s="37">
        <v>0.12698728323356301</v>
      </c>
    </row>
    <row r="28" spans="1:8">
      <c r="A28" s="37">
        <v>27</v>
      </c>
      <c r="B28" s="37">
        <v>75</v>
      </c>
      <c r="C28" s="37">
        <v>212</v>
      </c>
      <c r="D28" s="37">
        <v>61845.213675213701</v>
      </c>
      <c r="E28" s="37">
        <v>58037.275213675202</v>
      </c>
      <c r="F28" s="37">
        <v>3807.9384615384602</v>
      </c>
      <c r="G28" s="37">
        <v>58037.275213675202</v>
      </c>
      <c r="H28" s="37">
        <v>6.1572080283144197E-2</v>
      </c>
    </row>
    <row r="29" spans="1:8">
      <c r="A29" s="37">
        <v>28</v>
      </c>
      <c r="B29" s="37">
        <v>76</v>
      </c>
      <c r="C29" s="37">
        <v>2187</v>
      </c>
      <c r="D29" s="37">
        <v>357579.61904529901</v>
      </c>
      <c r="E29" s="37">
        <v>332378.98104187998</v>
      </c>
      <c r="F29" s="37">
        <v>25200.638003418801</v>
      </c>
      <c r="G29" s="37">
        <v>332378.98104187998</v>
      </c>
      <c r="H29" s="37">
        <v>7.0475599450275997E-2</v>
      </c>
    </row>
    <row r="30" spans="1:8">
      <c r="A30" s="37">
        <v>29</v>
      </c>
      <c r="B30" s="37">
        <v>99</v>
      </c>
      <c r="C30" s="37">
        <v>25</v>
      </c>
      <c r="D30" s="37">
        <v>5984.5526057030502</v>
      </c>
      <c r="E30" s="37">
        <v>5620.5844187277798</v>
      </c>
      <c r="F30" s="37">
        <v>363.96818697526697</v>
      </c>
      <c r="G30" s="37">
        <v>5620.5844187277798</v>
      </c>
      <c r="H30" s="37">
        <v>6.0817944290174501E-2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49</v>
      </c>
      <c r="D32" s="34">
        <v>69975.25</v>
      </c>
      <c r="E32" s="34">
        <v>67976.14</v>
      </c>
      <c r="F32" s="30"/>
      <c r="G32" s="30"/>
      <c r="H32" s="30"/>
    </row>
    <row r="33" spans="1:8" ht="14.25">
      <c r="A33" s="30"/>
      <c r="B33" s="33">
        <v>71</v>
      </c>
      <c r="C33" s="34">
        <v>32</v>
      </c>
      <c r="D33" s="34">
        <v>107919.62</v>
      </c>
      <c r="E33" s="34">
        <v>121583.77</v>
      </c>
      <c r="F33" s="30"/>
      <c r="G33" s="30"/>
      <c r="H33" s="30"/>
    </row>
    <row r="34" spans="1:8" ht="14.25">
      <c r="A34" s="30"/>
      <c r="B34" s="33">
        <v>72</v>
      </c>
      <c r="C34" s="34">
        <v>8</v>
      </c>
      <c r="D34" s="34">
        <v>16370.96</v>
      </c>
      <c r="E34" s="34">
        <v>16541.88</v>
      </c>
      <c r="F34" s="30"/>
      <c r="G34" s="30"/>
      <c r="H34" s="30"/>
    </row>
    <row r="35" spans="1:8" ht="14.25">
      <c r="A35" s="30"/>
      <c r="B35" s="33">
        <v>73</v>
      </c>
      <c r="C35" s="34">
        <v>30</v>
      </c>
      <c r="D35" s="34">
        <v>62767.55</v>
      </c>
      <c r="E35" s="34">
        <v>72651.34</v>
      </c>
      <c r="F35" s="30"/>
      <c r="G35" s="30"/>
      <c r="H35" s="30"/>
    </row>
    <row r="36" spans="1:8" ht="14.25">
      <c r="A36" s="30"/>
      <c r="B36" s="33">
        <v>77</v>
      </c>
      <c r="C36" s="34">
        <v>86</v>
      </c>
      <c r="D36" s="34">
        <v>134728.26</v>
      </c>
      <c r="E36" s="34">
        <v>139405.99</v>
      </c>
      <c r="F36" s="30"/>
      <c r="G36" s="30"/>
      <c r="H36" s="30"/>
    </row>
    <row r="37" spans="1:8" ht="14.25">
      <c r="A37" s="30"/>
      <c r="B37" s="33">
        <v>78</v>
      </c>
      <c r="C37" s="34">
        <v>44</v>
      </c>
      <c r="D37" s="34">
        <v>47618.83</v>
      </c>
      <c r="E37" s="34">
        <v>41139.230000000003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2015-11-17T00:35:54Z</dcterms:modified>
</cp:coreProperties>
</file>