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<sst xmlns="http://schemas.openxmlformats.org/spreadsheetml/2006/main" count="117" uniqueCount="75">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</sst>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2" sqref="F32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15489555.501900002</v>
      </c>
      <c r="F3" s="25">
        <f>RA!I7</f>
        <v>2562392.9657999999</v>
      </c>
      <c r="G3" s="16">
        <f>SUM(G4:G40)</f>
        <v>12927162.536100004</v>
      </c>
      <c r="H3" s="27">
        <f>RA!J7</f>
        <v>16.542714640750599</v>
      </c>
      <c r="I3" s="20">
        <f>SUM(I4:I40)</f>
        <v>15489559.34619325</v>
      </c>
      <c r="J3" s="21">
        <f>SUM(J4:J40)</f>
        <v>12927162.580944203</v>
      </c>
      <c r="K3" s="22">
        <f>E3-I3</f>
        <v>-3.8442932479083538</v>
      </c>
      <c r="L3" s="22">
        <f>G3-J3</f>
        <v>-4.4844198971986771E-2</v>
      </c>
    </row>
    <row r="4" spans="1:13">
      <c r="A4" s="63">
        <f>RA!A8</f>
        <v>42325</v>
      </c>
      <c r="B4" s="12">
        <v>12</v>
      </c>
      <c r="C4" s="60" t="s">
        <v>6</v>
      </c>
      <c r="D4" s="60"/>
      <c r="E4" s="15">
        <f>VLOOKUP(C4,RA!B8:D36,3,0)</f>
        <v>622059.27040000004</v>
      </c>
      <c r="F4" s="25">
        <f>VLOOKUP(C4,RA!B8:I39,8,0)</f>
        <v>182731.60690000001</v>
      </c>
      <c r="G4" s="16">
        <f t="shared" ref="G4:G40" si="0">E4-F4</f>
        <v>439327.66350000002</v>
      </c>
      <c r="H4" s="27">
        <f>RA!J8</f>
        <v>29.375272678196598</v>
      </c>
      <c r="I4" s="20">
        <f>VLOOKUP(B4,RMS!B:D,3,FALSE)</f>
        <v>622059.84169914504</v>
      </c>
      <c r="J4" s="21">
        <f>VLOOKUP(B4,RMS!B:E,4,FALSE)</f>
        <v>439327.676976068</v>
      </c>
      <c r="K4" s="22">
        <f t="shared" ref="K4:K40" si="1">E4-I4</f>
        <v>-0.57129914499819279</v>
      </c>
      <c r="L4" s="22">
        <f t="shared" ref="L4:L40" si="2">G4-J4</f>
        <v>-1.3476067979354411E-2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57991.567000000003</v>
      </c>
      <c r="F5" s="25">
        <f>VLOOKUP(C5,RA!B9:I40,8,0)</f>
        <v>13816.2778</v>
      </c>
      <c r="G5" s="16">
        <f t="shared" si="0"/>
        <v>44175.289199999999</v>
      </c>
      <c r="H5" s="27">
        <f>RA!J9</f>
        <v>23.8246326401216</v>
      </c>
      <c r="I5" s="20">
        <f>VLOOKUP(B5,RMS!B:D,3,FALSE)</f>
        <v>57991.591892557299</v>
      </c>
      <c r="J5" s="21">
        <f>VLOOKUP(B5,RMS!B:E,4,FALSE)</f>
        <v>44175.264569571103</v>
      </c>
      <c r="K5" s="22">
        <f t="shared" si="1"/>
        <v>-2.4892557295970619E-2</v>
      </c>
      <c r="L5" s="22">
        <f t="shared" si="2"/>
        <v>2.4630428895761725E-2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84932.739799999996</v>
      </c>
      <c r="F6" s="25">
        <f>VLOOKUP(C6,RA!B10:I41,8,0)</f>
        <v>27357.469799999999</v>
      </c>
      <c r="G6" s="16">
        <f t="shared" si="0"/>
        <v>57575.27</v>
      </c>
      <c r="H6" s="27">
        <f>RA!J10</f>
        <v>32.210746838523598</v>
      </c>
      <c r="I6" s="20">
        <f>VLOOKUP(B6,RMS!B:D,3,FALSE)</f>
        <v>84934.527361122498</v>
      </c>
      <c r="J6" s="21">
        <f>VLOOKUP(B6,RMS!B:E,4,FALSE)</f>
        <v>57575.271478959097</v>
      </c>
      <c r="K6" s="22">
        <f>E6-I6</f>
        <v>-1.787561122502666</v>
      </c>
      <c r="L6" s="22">
        <f t="shared" si="2"/>
        <v>-1.4789591004955582E-3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73611.479000000007</v>
      </c>
      <c r="F7" s="25">
        <f>VLOOKUP(C7,RA!B11:I42,8,0)</f>
        <v>17866.5465</v>
      </c>
      <c r="G7" s="16">
        <f t="shared" si="0"/>
        <v>55744.93250000001</v>
      </c>
      <c r="H7" s="27">
        <f>RA!J11</f>
        <v>24.2714135658108</v>
      </c>
      <c r="I7" s="20">
        <f>VLOOKUP(B7,RMS!B:D,3,FALSE)</f>
        <v>73611.4928615385</v>
      </c>
      <c r="J7" s="21">
        <f>VLOOKUP(B7,RMS!B:E,4,FALSE)</f>
        <v>55744.932770085499</v>
      </c>
      <c r="K7" s="22">
        <f t="shared" si="1"/>
        <v>-1.3861538493074477E-2</v>
      </c>
      <c r="L7" s="22">
        <f t="shared" si="2"/>
        <v>-2.7008548931917176E-4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460949.05310000002</v>
      </c>
      <c r="F8" s="25">
        <f>VLOOKUP(C8,RA!B12:I43,8,0)</f>
        <v>160748.7893</v>
      </c>
      <c r="G8" s="16">
        <f t="shared" si="0"/>
        <v>300200.26380000002</v>
      </c>
      <c r="H8" s="27">
        <f>RA!J12</f>
        <v>34.873439530664697</v>
      </c>
      <c r="I8" s="20">
        <f>VLOOKUP(B8,RMS!B:D,3,FALSE)</f>
        <v>460949.06307350402</v>
      </c>
      <c r="J8" s="21">
        <f>VLOOKUP(B8,RMS!B:E,4,FALSE)</f>
        <v>300200.26585641003</v>
      </c>
      <c r="K8" s="22">
        <f t="shared" si="1"/>
        <v>-9.9735039984807372E-3</v>
      </c>
      <c r="L8" s="22">
        <f t="shared" si="2"/>
        <v>-2.0564100123010576E-3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400690.08730000001</v>
      </c>
      <c r="F9" s="25">
        <f>VLOOKUP(C9,RA!B13:I44,8,0)</f>
        <v>138166.54670000001</v>
      </c>
      <c r="G9" s="16">
        <f t="shared" si="0"/>
        <v>262523.54060000001</v>
      </c>
      <c r="H9" s="27">
        <f>RA!J13</f>
        <v>34.482147444928799</v>
      </c>
      <c r="I9" s="20">
        <f>VLOOKUP(B9,RMS!B:D,3,FALSE)</f>
        <v>400690.282208547</v>
      </c>
      <c r="J9" s="21">
        <f>VLOOKUP(B9,RMS!B:E,4,FALSE)</f>
        <v>262523.53917606798</v>
      </c>
      <c r="K9" s="22">
        <f t="shared" si="1"/>
        <v>-0.19490854698233306</v>
      </c>
      <c r="L9" s="22">
        <f t="shared" si="2"/>
        <v>1.4239320298656821E-3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154963.08259999999</v>
      </c>
      <c r="F10" s="25">
        <f>VLOOKUP(C10,RA!B14:I44,8,0)</f>
        <v>34342.986499999999</v>
      </c>
      <c r="G10" s="16">
        <f t="shared" si="0"/>
        <v>120620.0961</v>
      </c>
      <c r="H10" s="27">
        <f>RA!J14</f>
        <v>22.162043968012799</v>
      </c>
      <c r="I10" s="20">
        <f>VLOOKUP(B10,RMS!B:D,3,FALSE)</f>
        <v>154963.08577692299</v>
      </c>
      <c r="J10" s="21">
        <f>VLOOKUP(B10,RMS!B:E,4,FALSE)</f>
        <v>120620.095935897</v>
      </c>
      <c r="K10" s="22">
        <f t="shared" si="1"/>
        <v>-3.1769229972269386E-3</v>
      </c>
      <c r="L10" s="22">
        <f t="shared" si="2"/>
        <v>1.6410299576818943E-4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231112.38570000001</v>
      </c>
      <c r="F11" s="25">
        <f>VLOOKUP(C11,RA!B15:I45,8,0)</f>
        <v>65897.083100000003</v>
      </c>
      <c r="G11" s="16">
        <f t="shared" si="0"/>
        <v>165215.3026</v>
      </c>
      <c r="H11" s="27">
        <f>RA!J15</f>
        <v>28.513003706144499</v>
      </c>
      <c r="I11" s="20">
        <f>VLOOKUP(B11,RMS!B:D,3,FALSE)</f>
        <v>231112.41175128199</v>
      </c>
      <c r="J11" s="21">
        <f>VLOOKUP(B11,RMS!B:E,4,FALSE)</f>
        <v>165215.30340854701</v>
      </c>
      <c r="K11" s="22">
        <f t="shared" si="1"/>
        <v>-2.6051281980471686E-2</v>
      </c>
      <c r="L11" s="22">
        <f t="shared" si="2"/>
        <v>-8.0854701809585094E-4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703618.79260000004</v>
      </c>
      <c r="F12" s="25">
        <f>VLOOKUP(C12,RA!B16:I46,8,0)</f>
        <v>69892.365600000005</v>
      </c>
      <c r="G12" s="16">
        <f t="shared" si="0"/>
        <v>633726.42700000003</v>
      </c>
      <c r="H12" s="27">
        <f>RA!J16</f>
        <v>9.9332715861290399</v>
      </c>
      <c r="I12" s="20">
        <f>VLOOKUP(B12,RMS!B:D,3,FALSE)</f>
        <v>703618.71343675198</v>
      </c>
      <c r="J12" s="21">
        <f>VLOOKUP(B12,RMS!B:E,4,FALSE)</f>
        <v>633726.42708803399</v>
      </c>
      <c r="K12" s="22">
        <f t="shared" si="1"/>
        <v>7.9163248068653047E-2</v>
      </c>
      <c r="L12" s="22">
        <f t="shared" si="2"/>
        <v>-8.8033964857459068E-5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426535.40429999999</v>
      </c>
      <c r="F13" s="25">
        <f>VLOOKUP(C13,RA!B17:I47,8,0)</f>
        <v>53407.576500000003</v>
      </c>
      <c r="G13" s="16">
        <f t="shared" si="0"/>
        <v>373127.82779999997</v>
      </c>
      <c r="H13" s="27">
        <f>RA!J17</f>
        <v>12.5212528576963</v>
      </c>
      <c r="I13" s="20">
        <f>VLOOKUP(B13,RMS!B:D,3,FALSE)</f>
        <v>426535.36357863201</v>
      </c>
      <c r="J13" s="21">
        <f>VLOOKUP(B13,RMS!B:E,4,FALSE)</f>
        <v>373127.82856837602</v>
      </c>
      <c r="K13" s="22">
        <f t="shared" si="1"/>
        <v>4.0721367986407131E-2</v>
      </c>
      <c r="L13" s="22">
        <f t="shared" si="2"/>
        <v>-7.6837604865431786E-4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1318152.7243999999</v>
      </c>
      <c r="F14" s="25">
        <f>VLOOKUP(C14,RA!B18:I48,8,0)</f>
        <v>217433.85130000001</v>
      </c>
      <c r="G14" s="16">
        <f t="shared" si="0"/>
        <v>1100718.8731</v>
      </c>
      <c r="H14" s="27">
        <f>RA!J18</f>
        <v>16.4953458939268</v>
      </c>
      <c r="I14" s="20">
        <f>VLOOKUP(B14,RMS!B:D,3,FALSE)</f>
        <v>1318152.6459111101</v>
      </c>
      <c r="J14" s="21">
        <f>VLOOKUP(B14,RMS!B:E,4,FALSE)</f>
        <v>1100718.8748034199</v>
      </c>
      <c r="K14" s="22">
        <f t="shared" si="1"/>
        <v>7.8488889848813415E-2</v>
      </c>
      <c r="L14" s="22">
        <f t="shared" si="2"/>
        <v>-1.7034199554473162E-3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658785.24930000002</v>
      </c>
      <c r="F15" s="25">
        <f>VLOOKUP(C15,RA!B19:I49,8,0)</f>
        <v>153788.50810000001</v>
      </c>
      <c r="G15" s="16">
        <f t="shared" si="0"/>
        <v>504996.74120000005</v>
      </c>
      <c r="H15" s="27">
        <f>RA!J19</f>
        <v>23.344254939437398</v>
      </c>
      <c r="I15" s="20">
        <f>VLOOKUP(B15,RMS!B:D,3,FALSE)</f>
        <v>658785.25160683796</v>
      </c>
      <c r="J15" s="21">
        <f>VLOOKUP(B15,RMS!B:E,4,FALSE)</f>
        <v>504996.74165555497</v>
      </c>
      <c r="K15" s="22">
        <f t="shared" si="1"/>
        <v>-2.3068379377946258E-3</v>
      </c>
      <c r="L15" s="22">
        <f t="shared" si="2"/>
        <v>-4.5555492397397757E-4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1117961.7897000001</v>
      </c>
      <c r="F16" s="25">
        <f>VLOOKUP(C16,RA!B20:I50,8,0)</f>
        <v>226725.299</v>
      </c>
      <c r="G16" s="16">
        <f t="shared" si="0"/>
        <v>891236.49070000008</v>
      </c>
      <c r="H16" s="27">
        <f>RA!J20</f>
        <v>20.280236863984499</v>
      </c>
      <c r="I16" s="20">
        <f>VLOOKUP(B16,RMS!B:D,3,FALSE)</f>
        <v>1117961.7836</v>
      </c>
      <c r="J16" s="21">
        <f>VLOOKUP(B16,RMS!B:E,4,FALSE)</f>
        <v>891236.49069999997</v>
      </c>
      <c r="K16" s="22">
        <f t="shared" si="1"/>
        <v>6.1000001151114702E-3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481587.64150000003</v>
      </c>
      <c r="F17" s="25">
        <f>VLOOKUP(C17,RA!B21:I51,8,0)</f>
        <v>139987.01019999999</v>
      </c>
      <c r="G17" s="16">
        <f t="shared" si="0"/>
        <v>341600.63130000001</v>
      </c>
      <c r="H17" s="27">
        <f>RA!J21</f>
        <v>29.067816143284499</v>
      </c>
      <c r="I17" s="20">
        <f>VLOOKUP(B17,RMS!B:D,3,FALSE)</f>
        <v>481587.17469854798</v>
      </c>
      <c r="J17" s="21">
        <f>VLOOKUP(B17,RMS!B:E,4,FALSE)</f>
        <v>341600.631198911</v>
      </c>
      <c r="K17" s="22">
        <f t="shared" si="1"/>
        <v>0.46680145204300061</v>
      </c>
      <c r="L17" s="22">
        <f t="shared" si="2"/>
        <v>1.0108901187777519E-4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977575.30790000001</v>
      </c>
      <c r="F18" s="25">
        <f>VLOOKUP(C18,RA!B22:I52,8,0)</f>
        <v>152059.0539</v>
      </c>
      <c r="G18" s="16">
        <f t="shared" si="0"/>
        <v>825516.25399999996</v>
      </c>
      <c r="H18" s="27">
        <f>RA!J22</f>
        <v>15.554715086518399</v>
      </c>
      <c r="I18" s="20">
        <f>VLOOKUP(B18,RMS!B:D,3,FALSE)</f>
        <v>977576.19290000002</v>
      </c>
      <c r="J18" s="21">
        <f>VLOOKUP(B18,RMS!B:E,4,FALSE)</f>
        <v>825516.25320000004</v>
      </c>
      <c r="K18" s="22">
        <f t="shared" si="1"/>
        <v>-0.88500000000931323</v>
      </c>
      <c r="L18" s="22">
        <f t="shared" si="2"/>
        <v>7.9999992158263922E-4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2261012.7779000001</v>
      </c>
      <c r="F19" s="25">
        <f>VLOOKUP(C19,RA!B23:I53,8,0)</f>
        <v>371020.90749999997</v>
      </c>
      <c r="G19" s="16">
        <f t="shared" si="0"/>
        <v>1889991.8704000001</v>
      </c>
      <c r="H19" s="27">
        <f>RA!J23</f>
        <v>16.409500694843501</v>
      </c>
      <c r="I19" s="20">
        <f>VLOOKUP(B19,RMS!B:D,3,FALSE)</f>
        <v>2261014.0623452999</v>
      </c>
      <c r="J19" s="21">
        <f>VLOOKUP(B19,RMS!B:E,4,FALSE)</f>
        <v>1889991.89278291</v>
      </c>
      <c r="K19" s="22">
        <f t="shared" si="1"/>
        <v>-1.2844452997669578</v>
      </c>
      <c r="L19" s="22">
        <f t="shared" si="2"/>
        <v>-2.2382909897714853E-2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205970.18979999999</v>
      </c>
      <c r="F20" s="25">
        <f>VLOOKUP(C20,RA!B24:I54,8,0)</f>
        <v>37412.399400000002</v>
      </c>
      <c r="G20" s="16">
        <f t="shared" si="0"/>
        <v>168557.7904</v>
      </c>
      <c r="H20" s="27">
        <f>RA!J24</f>
        <v>18.163987437370398</v>
      </c>
      <c r="I20" s="20">
        <f>VLOOKUP(B20,RMS!B:D,3,FALSE)</f>
        <v>205970.21671044599</v>
      </c>
      <c r="J20" s="21">
        <f>VLOOKUP(B20,RMS!B:E,4,FALSE)</f>
        <v>168557.779948793</v>
      </c>
      <c r="K20" s="22">
        <f t="shared" si="1"/>
        <v>-2.6910446002148092E-2</v>
      </c>
      <c r="L20" s="22">
        <f t="shared" si="2"/>
        <v>1.045120699563995E-2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286484.08370000002</v>
      </c>
      <c r="F21" s="25">
        <f>VLOOKUP(C21,RA!B25:I55,8,0)</f>
        <v>17957.110799999999</v>
      </c>
      <c r="G21" s="16">
        <f t="shared" si="0"/>
        <v>268526.97289999999</v>
      </c>
      <c r="H21" s="27">
        <f>RA!J25</f>
        <v>6.2681006805265698</v>
      </c>
      <c r="I21" s="20">
        <f>VLOOKUP(B21,RMS!B:D,3,FALSE)</f>
        <v>286484.07945874002</v>
      </c>
      <c r="J21" s="21">
        <f>VLOOKUP(B21,RMS!B:E,4,FALSE)</f>
        <v>268526.971227234</v>
      </c>
      <c r="K21" s="22">
        <f t="shared" si="1"/>
        <v>4.2412600014358759E-3</v>
      </c>
      <c r="L21" s="22">
        <f t="shared" si="2"/>
        <v>1.6727659967727959E-3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508133.76640000002</v>
      </c>
      <c r="F22" s="25">
        <f>VLOOKUP(C22,RA!B26:I56,8,0)</f>
        <v>98158.133000000002</v>
      </c>
      <c r="G22" s="16">
        <f t="shared" si="0"/>
        <v>409975.63340000005</v>
      </c>
      <c r="H22" s="27">
        <f>RA!J26</f>
        <v>19.317380479440601</v>
      </c>
      <c r="I22" s="20">
        <f>VLOOKUP(B22,RMS!B:D,3,FALSE)</f>
        <v>508133.69532459701</v>
      </c>
      <c r="J22" s="21">
        <f>VLOOKUP(B22,RMS!B:E,4,FALSE)</f>
        <v>409975.59877161297</v>
      </c>
      <c r="K22" s="22">
        <f t="shared" si="1"/>
        <v>7.1075403015129268E-2</v>
      </c>
      <c r="L22" s="22">
        <f t="shared" si="2"/>
        <v>3.4628387074917555E-2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201906.7739</v>
      </c>
      <c r="F23" s="25">
        <f>VLOOKUP(C23,RA!B27:I57,8,0)</f>
        <v>55818.003799999999</v>
      </c>
      <c r="G23" s="16">
        <f t="shared" si="0"/>
        <v>146088.77009999999</v>
      </c>
      <c r="H23" s="27">
        <f>RA!J27</f>
        <v>27.645433940539998</v>
      </c>
      <c r="I23" s="20">
        <f>VLOOKUP(B23,RMS!B:D,3,FALSE)</f>
        <v>201906.61318285301</v>
      </c>
      <c r="J23" s="21">
        <f>VLOOKUP(B23,RMS!B:E,4,FALSE)</f>
        <v>146088.797371361</v>
      </c>
      <c r="K23" s="22">
        <f t="shared" si="1"/>
        <v>0.16071714699501172</v>
      </c>
      <c r="L23" s="22">
        <f t="shared" si="2"/>
        <v>-2.7271361002931371E-2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1020127.4027</v>
      </c>
      <c r="F24" s="25">
        <f>VLOOKUP(C24,RA!B28:I58,8,0)</f>
        <v>57750.059300000001</v>
      </c>
      <c r="G24" s="16">
        <f t="shared" si="0"/>
        <v>962377.34340000001</v>
      </c>
      <c r="H24" s="27">
        <f>RA!J28</f>
        <v>5.6610634267005597</v>
      </c>
      <c r="I24" s="20">
        <f>VLOOKUP(B24,RMS!B:D,3,FALSE)</f>
        <v>1020127.40253274</v>
      </c>
      <c r="J24" s="21">
        <f>VLOOKUP(B24,RMS!B:E,4,FALSE)</f>
        <v>962377.33632920403</v>
      </c>
      <c r="K24" s="22">
        <f t="shared" si="1"/>
        <v>1.6725994646549225E-4</v>
      </c>
      <c r="L24" s="22">
        <f t="shared" si="2"/>
        <v>7.070795982144773E-3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684031.04040000006</v>
      </c>
      <c r="F25" s="25">
        <f>VLOOKUP(C25,RA!B29:I59,8,0)</f>
        <v>91696.856899999999</v>
      </c>
      <c r="G25" s="16">
        <f t="shared" si="0"/>
        <v>592334.18350000004</v>
      </c>
      <c r="H25" s="27">
        <f>RA!J29</f>
        <v>13.4053648861283</v>
      </c>
      <c r="I25" s="20">
        <f>VLOOKUP(B25,RMS!B:D,3,FALSE)</f>
        <v>684031.04118938104</v>
      </c>
      <c r="J25" s="21">
        <f>VLOOKUP(B25,RMS!B:E,4,FALSE)</f>
        <v>592334.21517584799</v>
      </c>
      <c r="K25" s="22">
        <f t="shared" si="1"/>
        <v>-7.8938098158687353E-4</v>
      </c>
      <c r="L25" s="22">
        <f t="shared" si="2"/>
        <v>-3.1675847945734859E-2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760517.9007</v>
      </c>
      <c r="F26" s="25">
        <f>VLOOKUP(C26,RA!B30:I60,8,0)</f>
        <v>82213.8753</v>
      </c>
      <c r="G26" s="16">
        <f t="shared" si="0"/>
        <v>678304.02540000004</v>
      </c>
      <c r="H26" s="27">
        <f>RA!J30</f>
        <v>10.810248545672399</v>
      </c>
      <c r="I26" s="20">
        <f>VLOOKUP(B26,RMS!B:D,3,FALSE)</f>
        <v>760517.91724883905</v>
      </c>
      <c r="J26" s="21">
        <f>VLOOKUP(B26,RMS!B:E,4,FALSE)</f>
        <v>678304.03888899495</v>
      </c>
      <c r="K26" s="22">
        <f t="shared" si="1"/>
        <v>-1.6548839048482478E-2</v>
      </c>
      <c r="L26" s="22">
        <f t="shared" si="2"/>
        <v>-1.3488994911313057E-2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521699.59019999998</v>
      </c>
      <c r="F27" s="25">
        <f>VLOOKUP(C27,RA!B31:I61,8,0)</f>
        <v>56804.922500000001</v>
      </c>
      <c r="G27" s="16">
        <f t="shared" si="0"/>
        <v>464894.66769999999</v>
      </c>
      <c r="H27" s="27">
        <f>RA!J31</f>
        <v>10.8884353308047</v>
      </c>
      <c r="I27" s="20">
        <f>VLOOKUP(B27,RMS!B:D,3,FALSE)</f>
        <v>521699.55920177</v>
      </c>
      <c r="J27" s="21">
        <f>VLOOKUP(B27,RMS!B:E,4,FALSE)</f>
        <v>464894.68589734501</v>
      </c>
      <c r="K27" s="22">
        <f t="shared" si="1"/>
        <v>3.099822998046875E-2</v>
      </c>
      <c r="L27" s="22">
        <f t="shared" si="2"/>
        <v>-1.8197345023509115E-2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91096.995500000005</v>
      </c>
      <c r="F28" s="25">
        <f>VLOOKUP(C28,RA!B32:I62,8,0)</f>
        <v>24444.352299999999</v>
      </c>
      <c r="G28" s="16">
        <f t="shared" si="0"/>
        <v>66652.643200000006</v>
      </c>
      <c r="H28" s="27">
        <f>RA!J32</f>
        <v>26.8333243767628</v>
      </c>
      <c r="I28" s="20">
        <f>VLOOKUP(B28,RMS!B:D,3,FALSE)</f>
        <v>91096.945462408301</v>
      </c>
      <c r="J28" s="21">
        <f>VLOOKUP(B28,RMS!B:E,4,FALSE)</f>
        <v>66652.635754156101</v>
      </c>
      <c r="K28" s="22">
        <f t="shared" si="1"/>
        <v>5.0037591703585349E-2</v>
      </c>
      <c r="L28" s="22">
        <f t="shared" si="2"/>
        <v>7.445843904861249E-3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160110.1925</v>
      </c>
      <c r="F30" s="25">
        <f>VLOOKUP(C30,RA!B34:I65,8,0)</f>
        <v>20341.086299999999</v>
      </c>
      <c r="G30" s="16">
        <f t="shared" si="0"/>
        <v>139769.10620000001</v>
      </c>
      <c r="H30" s="27">
        <f>RA!J34</f>
        <v>0</v>
      </c>
      <c r="I30" s="20">
        <f>VLOOKUP(B30,RMS!B:D,3,FALSE)</f>
        <v>160110.19190000001</v>
      </c>
      <c r="J30" s="21">
        <f>VLOOKUP(B30,RMS!B:E,4,FALSE)</f>
        <v>139769.10740000001</v>
      </c>
      <c r="K30" s="22">
        <f t="shared" si="1"/>
        <v>5.9999999939464033E-4</v>
      </c>
      <c r="L30" s="22">
        <f t="shared" si="2"/>
        <v>-1.1999999987892807E-3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70819.72</v>
      </c>
      <c r="F31" s="25">
        <f>VLOOKUP(C31,RA!B35:I66,8,0)</f>
        <v>1928.51</v>
      </c>
      <c r="G31" s="16">
        <f t="shared" si="0"/>
        <v>68891.210000000006</v>
      </c>
      <c r="H31" s="27">
        <f>RA!J35</f>
        <v>12.704429357300301</v>
      </c>
      <c r="I31" s="20">
        <f>VLOOKUP(B31,RMS!B:D,3,FALSE)</f>
        <v>70819.72</v>
      </c>
      <c r="J31" s="21">
        <f>VLOOKUP(B31,RMS!B:E,4,FALSE)</f>
        <v>68891.210000000006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144372.65</v>
      </c>
      <c r="F32" s="25">
        <f>VLOOKUP(C32,RA!B34:I66,8,0)</f>
        <v>-26446.17</v>
      </c>
      <c r="G32" s="16">
        <f t="shared" si="0"/>
        <v>170818.82</v>
      </c>
      <c r="H32" s="27">
        <f>RA!J35</f>
        <v>12.704429357300301</v>
      </c>
      <c r="I32" s="20">
        <f>VLOOKUP(B32,RMS!B:D,3,FALSE)</f>
        <v>144372.65</v>
      </c>
      <c r="J32" s="21">
        <f>VLOOKUP(B32,RMS!B:E,4,FALSE)</f>
        <v>170818.82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53337.599999999999</v>
      </c>
      <c r="F33" s="25">
        <f>VLOOKUP(C33,RA!B34:I67,8,0)</f>
        <v>569.21</v>
      </c>
      <c r="G33" s="16">
        <f t="shared" si="0"/>
        <v>52768.39</v>
      </c>
      <c r="H33" s="27">
        <f>RA!J34</f>
        <v>0</v>
      </c>
      <c r="I33" s="20">
        <f>VLOOKUP(B33,RMS!B:D,3,FALSE)</f>
        <v>53337.599999999999</v>
      </c>
      <c r="J33" s="21">
        <f>VLOOKUP(B33,RMS!B:E,4,FALSE)</f>
        <v>52768.39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113035</v>
      </c>
      <c r="F34" s="25">
        <f>VLOOKUP(C34,RA!B35:I68,8,0)</f>
        <v>-7325.71</v>
      </c>
      <c r="G34" s="16">
        <f t="shared" si="0"/>
        <v>120360.71</v>
      </c>
      <c r="H34" s="27">
        <f>RA!J35</f>
        <v>12.704429357300301</v>
      </c>
      <c r="I34" s="20">
        <f>VLOOKUP(B34,RMS!B:D,3,FALSE)</f>
        <v>113035</v>
      </c>
      <c r="J34" s="21">
        <f>VLOOKUP(B34,RMS!B:E,4,FALSE)</f>
        <v>120360.71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12.99</v>
      </c>
      <c r="F35" s="25">
        <f>VLOOKUP(C35,RA!B36:I69,8,0)</f>
        <v>-931.45</v>
      </c>
      <c r="G35" s="16">
        <f t="shared" si="0"/>
        <v>944.44</v>
      </c>
      <c r="H35" s="27">
        <f>RA!J36</f>
        <v>2.72312570566503</v>
      </c>
      <c r="I35" s="20">
        <f>VLOOKUP(B35,RMS!B:D,3,FALSE)</f>
        <v>12.99</v>
      </c>
      <c r="J35" s="21">
        <f>VLOOKUP(B35,RMS!B:E,4,FALSE)</f>
        <v>944.44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83016.239000000001</v>
      </c>
      <c r="F36" s="25">
        <f>VLOOKUP(C36,RA!B8:I69,8,0)</f>
        <v>4359.3860000000004</v>
      </c>
      <c r="G36" s="16">
        <f t="shared" si="0"/>
        <v>78656.853000000003</v>
      </c>
      <c r="H36" s="27">
        <f>RA!J36</f>
        <v>2.72312570566503</v>
      </c>
      <c r="I36" s="20">
        <f>VLOOKUP(B36,RMS!B:D,3,FALSE)</f>
        <v>83016.239316239298</v>
      </c>
      <c r="J36" s="21">
        <f>VLOOKUP(B36,RMS!B:E,4,FALSE)</f>
        <v>78656.854700854703</v>
      </c>
      <c r="K36" s="22">
        <f t="shared" si="1"/>
        <v>-3.1623929680790752E-4</v>
      </c>
      <c r="L36" s="22">
        <f t="shared" si="2"/>
        <v>-1.700854700175114E-3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356277.7267</v>
      </c>
      <c r="F37" s="25">
        <f>VLOOKUP(C37,RA!B8:I70,8,0)</f>
        <v>21555.223699999999</v>
      </c>
      <c r="G37" s="16">
        <f t="shared" si="0"/>
        <v>334722.50300000003</v>
      </c>
      <c r="H37" s="27">
        <f>RA!J37</f>
        <v>-18.3179916694748</v>
      </c>
      <c r="I37" s="20">
        <f>VLOOKUP(B37,RMS!B:D,3,FALSE)</f>
        <v>356277.71203589701</v>
      </c>
      <c r="J37" s="21">
        <f>VLOOKUP(B37,RMS!B:E,4,FALSE)</f>
        <v>334722.49941965798</v>
      </c>
      <c r="K37" s="22">
        <f t="shared" si="1"/>
        <v>1.4664102985989302E-2</v>
      </c>
      <c r="L37" s="22">
        <f t="shared" si="2"/>
        <v>3.5803420469164848E-3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124782.95</v>
      </c>
      <c r="F38" s="25">
        <f>VLOOKUP(C38,RA!B9:I71,8,0)</f>
        <v>-6950.36</v>
      </c>
      <c r="G38" s="16">
        <f t="shared" si="0"/>
        <v>131733.31</v>
      </c>
      <c r="H38" s="27">
        <f>RA!J38</f>
        <v>1.06718337532997</v>
      </c>
      <c r="I38" s="20">
        <f>VLOOKUP(B38,RMS!B:D,3,FALSE)</f>
        <v>124782.95</v>
      </c>
      <c r="J38" s="21">
        <f>VLOOKUP(B38,RMS!B:E,4,FALSE)</f>
        <v>131733.31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59723.94</v>
      </c>
      <c r="F39" s="25">
        <f>VLOOKUP(C39,RA!B10:I72,8,0)</f>
        <v>7241.7</v>
      </c>
      <c r="G39" s="16">
        <f t="shared" si="0"/>
        <v>52482.240000000005</v>
      </c>
      <c r="H39" s="27">
        <f>RA!J39</f>
        <v>-6.4809218383686504</v>
      </c>
      <c r="I39" s="20">
        <f>VLOOKUP(B39,RMS!B:D,3,FALSE)</f>
        <v>59723.94</v>
      </c>
      <c r="J39" s="21">
        <f>VLOOKUP(B39,RMS!B:E,4,FALSE)</f>
        <v>52482.239999999998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12559.3979</v>
      </c>
      <c r="F40" s="25">
        <f>VLOOKUP(C40,RA!B8:I73,8,0)</f>
        <v>553.94780000000003</v>
      </c>
      <c r="G40" s="16">
        <f t="shared" si="0"/>
        <v>12005.4501</v>
      </c>
      <c r="H40" s="27">
        <f>RA!J40</f>
        <v>-7170.5157813702799</v>
      </c>
      <c r="I40" s="20">
        <f>VLOOKUP(B40,RMS!B:D,3,FALSE)</f>
        <v>12559.3979275395</v>
      </c>
      <c r="J40" s="21">
        <f>VLOOKUP(B40,RMS!B:E,4,FALSE)</f>
        <v>12005.449890325999</v>
      </c>
      <c r="K40" s="22">
        <f t="shared" si="1"/>
        <v>-2.7539499569684267E-5</v>
      </c>
      <c r="L40" s="22">
        <f t="shared" si="2"/>
        <v>2.0967400087101851E-4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15489555.5019</v>
      </c>
      <c r="E7" s="48">
        <v>14489114.650599999</v>
      </c>
      <c r="F7" s="49">
        <v>106.904775587917</v>
      </c>
      <c r="G7" s="48">
        <v>13925863.9024</v>
      </c>
      <c r="H7" s="49">
        <v>11.228686496286301</v>
      </c>
      <c r="I7" s="48">
        <v>2562392.9657999999</v>
      </c>
      <c r="J7" s="49">
        <v>16.542714640750599</v>
      </c>
      <c r="K7" s="48">
        <v>1456055.3230000001</v>
      </c>
      <c r="L7" s="49">
        <v>10.455762983214701</v>
      </c>
      <c r="M7" s="49">
        <v>0.75981841165247999</v>
      </c>
      <c r="N7" s="48">
        <v>446027574.59869999</v>
      </c>
      <c r="O7" s="48">
        <v>7049913916.8120003</v>
      </c>
      <c r="P7" s="48">
        <v>811981</v>
      </c>
      <c r="Q7" s="48">
        <v>813024</v>
      </c>
      <c r="R7" s="49">
        <v>-0.12828649584759599</v>
      </c>
      <c r="S7" s="48">
        <v>19.076253633890399</v>
      </c>
      <c r="T7" s="48">
        <v>19.003184219531001</v>
      </c>
      <c r="U7" s="50">
        <v>0.38303859741933699</v>
      </c>
    </row>
    <row r="8" spans="1:23" ht="12" thickBot="1">
      <c r="A8" s="74">
        <v>42325</v>
      </c>
      <c r="B8" s="64" t="s">
        <v>6</v>
      </c>
      <c r="C8" s="65"/>
      <c r="D8" s="51">
        <v>622059.27040000004</v>
      </c>
      <c r="E8" s="51">
        <v>626064.74300000002</v>
      </c>
      <c r="F8" s="52">
        <v>99.360214315726097</v>
      </c>
      <c r="G8" s="51">
        <v>586387.58920000005</v>
      </c>
      <c r="H8" s="52">
        <v>6.0832940288975603</v>
      </c>
      <c r="I8" s="51">
        <v>182731.60690000001</v>
      </c>
      <c r="J8" s="52">
        <v>29.375272678196598</v>
      </c>
      <c r="K8" s="51">
        <v>133189.51190000001</v>
      </c>
      <c r="L8" s="52">
        <v>22.713562557097902</v>
      </c>
      <c r="M8" s="52">
        <v>0.37196693863700597</v>
      </c>
      <c r="N8" s="51">
        <v>15446464.3961</v>
      </c>
      <c r="O8" s="51">
        <v>251503943.60249999</v>
      </c>
      <c r="P8" s="51">
        <v>22027</v>
      </c>
      <c r="Q8" s="51">
        <v>22639</v>
      </c>
      <c r="R8" s="52">
        <v>-2.7032996157074098</v>
      </c>
      <c r="S8" s="51">
        <v>28.2407622644936</v>
      </c>
      <c r="T8" s="51">
        <v>28.907389195635801</v>
      </c>
      <c r="U8" s="53">
        <v>-2.3605132357932499</v>
      </c>
    </row>
    <row r="9" spans="1:23" ht="12" thickBot="1">
      <c r="A9" s="75"/>
      <c r="B9" s="64" t="s">
        <v>7</v>
      </c>
      <c r="C9" s="65"/>
      <c r="D9" s="51">
        <v>57991.567000000003</v>
      </c>
      <c r="E9" s="51">
        <v>70002.110199999996</v>
      </c>
      <c r="F9" s="52">
        <v>82.842598364984696</v>
      </c>
      <c r="G9" s="51">
        <v>67281.099300000002</v>
      </c>
      <c r="H9" s="52">
        <v>-13.8070459559212</v>
      </c>
      <c r="I9" s="51">
        <v>13816.2778</v>
      </c>
      <c r="J9" s="52">
        <v>23.8246326401216</v>
      </c>
      <c r="K9" s="51">
        <v>15169.435100000001</v>
      </c>
      <c r="L9" s="52">
        <v>22.5463544113049</v>
      </c>
      <c r="M9" s="52">
        <v>-8.9202880072970003E-2</v>
      </c>
      <c r="N9" s="51">
        <v>1501604.9025999999</v>
      </c>
      <c r="O9" s="51">
        <v>40173397.090899996</v>
      </c>
      <c r="P9" s="51">
        <v>3358</v>
      </c>
      <c r="Q9" s="51">
        <v>3184</v>
      </c>
      <c r="R9" s="52">
        <v>5.4648241206030104</v>
      </c>
      <c r="S9" s="51">
        <v>17.269674508636101</v>
      </c>
      <c r="T9" s="51">
        <v>16.333113536432201</v>
      </c>
      <c r="U9" s="53">
        <v>5.4231535848320904</v>
      </c>
    </row>
    <row r="10" spans="1:23" ht="12" thickBot="1">
      <c r="A10" s="75"/>
      <c r="B10" s="64" t="s">
        <v>8</v>
      </c>
      <c r="C10" s="65"/>
      <c r="D10" s="51">
        <v>84932.739799999996</v>
      </c>
      <c r="E10" s="51">
        <v>98114.799199999994</v>
      </c>
      <c r="F10" s="52">
        <v>86.564657414087705</v>
      </c>
      <c r="G10" s="51">
        <v>81855.962799999994</v>
      </c>
      <c r="H10" s="52">
        <v>3.7587695443978202</v>
      </c>
      <c r="I10" s="51">
        <v>27357.469799999999</v>
      </c>
      <c r="J10" s="52">
        <v>32.210746838523598</v>
      </c>
      <c r="K10" s="51">
        <v>22150.2199</v>
      </c>
      <c r="L10" s="52">
        <v>27.059995560885401</v>
      </c>
      <c r="M10" s="52">
        <v>0.235087955041024</v>
      </c>
      <c r="N10" s="51">
        <v>2355228.5389</v>
      </c>
      <c r="O10" s="51">
        <v>61488213.320600003</v>
      </c>
      <c r="P10" s="51">
        <v>73944</v>
      </c>
      <c r="Q10" s="51">
        <v>72621</v>
      </c>
      <c r="R10" s="52">
        <v>1.8217870863799701</v>
      </c>
      <c r="S10" s="51">
        <v>1.14860894460673</v>
      </c>
      <c r="T10" s="51">
        <v>1.1530241789564999</v>
      </c>
      <c r="U10" s="53">
        <v>-0.38439839516331298</v>
      </c>
    </row>
    <row r="11" spans="1:23" ht="12" thickBot="1">
      <c r="A11" s="75"/>
      <c r="B11" s="64" t="s">
        <v>9</v>
      </c>
      <c r="C11" s="65"/>
      <c r="D11" s="51">
        <v>73611.479000000007</v>
      </c>
      <c r="E11" s="51">
        <v>66391.560800000007</v>
      </c>
      <c r="F11" s="52">
        <v>110.874752924923</v>
      </c>
      <c r="G11" s="51">
        <v>63763.331200000001</v>
      </c>
      <c r="H11" s="52">
        <v>15.444845202817699</v>
      </c>
      <c r="I11" s="51">
        <v>17866.5465</v>
      </c>
      <c r="J11" s="52">
        <v>24.2714135658108</v>
      </c>
      <c r="K11" s="51">
        <v>10875.5844</v>
      </c>
      <c r="L11" s="52">
        <v>17.056173501800998</v>
      </c>
      <c r="M11" s="52">
        <v>0.64281254623889506</v>
      </c>
      <c r="N11" s="51">
        <v>1456871.085</v>
      </c>
      <c r="O11" s="51">
        <v>20795318.554499999</v>
      </c>
      <c r="P11" s="51">
        <v>3410</v>
      </c>
      <c r="Q11" s="51">
        <v>3377</v>
      </c>
      <c r="R11" s="52">
        <v>0.97719869706840401</v>
      </c>
      <c r="S11" s="51">
        <v>21.586943988269802</v>
      </c>
      <c r="T11" s="51">
        <v>22.603171690849901</v>
      </c>
      <c r="U11" s="53">
        <v>-4.7076033695751001</v>
      </c>
    </row>
    <row r="12" spans="1:23" ht="12" thickBot="1">
      <c r="A12" s="75"/>
      <c r="B12" s="64" t="s">
        <v>10</v>
      </c>
      <c r="C12" s="65"/>
      <c r="D12" s="51">
        <v>460949.05310000002</v>
      </c>
      <c r="E12" s="51">
        <v>240219.78950000001</v>
      </c>
      <c r="F12" s="52">
        <v>191.88637791225801</v>
      </c>
      <c r="G12" s="51">
        <v>245384.09340000001</v>
      </c>
      <c r="H12" s="52">
        <v>87.847976090531702</v>
      </c>
      <c r="I12" s="51">
        <v>160748.7893</v>
      </c>
      <c r="J12" s="52">
        <v>34.873439530664697</v>
      </c>
      <c r="K12" s="51">
        <v>35609.100700000003</v>
      </c>
      <c r="L12" s="52">
        <v>14.5115766089832</v>
      </c>
      <c r="M12" s="52">
        <v>3.5142614146388702</v>
      </c>
      <c r="N12" s="51">
        <v>12299036.199100001</v>
      </c>
      <c r="O12" s="51">
        <v>83347113.749400005</v>
      </c>
      <c r="P12" s="51">
        <v>2632</v>
      </c>
      <c r="Q12" s="51">
        <v>2769</v>
      </c>
      <c r="R12" s="52">
        <v>-4.9476345250993097</v>
      </c>
      <c r="S12" s="51">
        <v>175.13261895896699</v>
      </c>
      <c r="T12" s="51">
        <v>167.68536338028201</v>
      </c>
      <c r="U12" s="53">
        <v>4.2523520877796699</v>
      </c>
    </row>
    <row r="13" spans="1:23" ht="12" thickBot="1">
      <c r="A13" s="75"/>
      <c r="B13" s="64" t="s">
        <v>11</v>
      </c>
      <c r="C13" s="65"/>
      <c r="D13" s="51">
        <v>400690.08730000001</v>
      </c>
      <c r="E13" s="51">
        <v>356109.87949999998</v>
      </c>
      <c r="F13" s="52">
        <v>112.51866639100101</v>
      </c>
      <c r="G13" s="51">
        <v>352225.22149999999</v>
      </c>
      <c r="H13" s="52">
        <v>13.7596239115432</v>
      </c>
      <c r="I13" s="51">
        <v>138166.54670000001</v>
      </c>
      <c r="J13" s="52">
        <v>34.482147444928799</v>
      </c>
      <c r="K13" s="51">
        <v>81006.851999999999</v>
      </c>
      <c r="L13" s="52">
        <v>22.998594948715201</v>
      </c>
      <c r="M13" s="52">
        <v>0.70561555336084403</v>
      </c>
      <c r="N13" s="51">
        <v>12598052.874700001</v>
      </c>
      <c r="O13" s="51">
        <v>120934357.99779999</v>
      </c>
      <c r="P13" s="51">
        <v>10270</v>
      </c>
      <c r="Q13" s="51">
        <v>10385</v>
      </c>
      <c r="R13" s="52">
        <v>-1.10736639383726</v>
      </c>
      <c r="S13" s="51">
        <v>39.015587857838398</v>
      </c>
      <c r="T13" s="51">
        <v>40.8249111506981</v>
      </c>
      <c r="U13" s="53">
        <v>-4.6374369635347197</v>
      </c>
    </row>
    <row r="14" spans="1:23" ht="12" thickBot="1">
      <c r="A14" s="75"/>
      <c r="B14" s="64" t="s">
        <v>12</v>
      </c>
      <c r="C14" s="65"/>
      <c r="D14" s="51">
        <v>154963.08259999999</v>
      </c>
      <c r="E14" s="51">
        <v>169990.6306</v>
      </c>
      <c r="F14" s="52">
        <v>91.159778661354096</v>
      </c>
      <c r="G14" s="51">
        <v>171607.58859999999</v>
      </c>
      <c r="H14" s="52">
        <v>-9.6991666486245496</v>
      </c>
      <c r="I14" s="51">
        <v>34342.986499999999</v>
      </c>
      <c r="J14" s="52">
        <v>22.162043968012799</v>
      </c>
      <c r="K14" s="51">
        <v>28276.220399999998</v>
      </c>
      <c r="L14" s="52">
        <v>16.477255248839299</v>
      </c>
      <c r="M14" s="52">
        <v>0.214553643102881</v>
      </c>
      <c r="N14" s="51">
        <v>3766557.1233999999</v>
      </c>
      <c r="O14" s="51">
        <v>59102741.945299998</v>
      </c>
      <c r="P14" s="51">
        <v>3194</v>
      </c>
      <c r="Q14" s="51">
        <v>2950</v>
      </c>
      <c r="R14" s="52">
        <v>8.2711864406779707</v>
      </c>
      <c r="S14" s="51">
        <v>48.516932561052002</v>
      </c>
      <c r="T14" s="51">
        <v>53.3518460677966</v>
      </c>
      <c r="U14" s="53">
        <v>-9.9654146532461692</v>
      </c>
    </row>
    <row r="15" spans="1:23" ht="12" thickBot="1">
      <c r="A15" s="75"/>
      <c r="B15" s="64" t="s">
        <v>13</v>
      </c>
      <c r="C15" s="65"/>
      <c r="D15" s="51">
        <v>231112.38570000001</v>
      </c>
      <c r="E15" s="51">
        <v>142161.9657</v>
      </c>
      <c r="F15" s="52">
        <v>162.569773541053</v>
      </c>
      <c r="G15" s="51">
        <v>119884.51760000001</v>
      </c>
      <c r="H15" s="52">
        <v>92.779176433037605</v>
      </c>
      <c r="I15" s="51">
        <v>65897.083100000003</v>
      </c>
      <c r="J15" s="52">
        <v>28.513003706144499</v>
      </c>
      <c r="K15" s="51">
        <v>23500.728500000001</v>
      </c>
      <c r="L15" s="52">
        <v>19.6028052416336</v>
      </c>
      <c r="M15" s="52">
        <v>1.8040442703723001</v>
      </c>
      <c r="N15" s="51">
        <v>5363598.6837999998</v>
      </c>
      <c r="O15" s="51">
        <v>47727502.048900001</v>
      </c>
      <c r="P15" s="51">
        <v>5454</v>
      </c>
      <c r="Q15" s="51">
        <v>5648</v>
      </c>
      <c r="R15" s="52">
        <v>-3.4348441926345599</v>
      </c>
      <c r="S15" s="51">
        <v>42.374841529152903</v>
      </c>
      <c r="T15" s="51">
        <v>41.068099274079302</v>
      </c>
      <c r="U15" s="53">
        <v>3.0837690665452699</v>
      </c>
    </row>
    <row r="16" spans="1:23" ht="12" thickBot="1">
      <c r="A16" s="75"/>
      <c r="B16" s="64" t="s">
        <v>14</v>
      </c>
      <c r="C16" s="65"/>
      <c r="D16" s="51">
        <v>703618.79260000004</v>
      </c>
      <c r="E16" s="51">
        <v>678869.61820000003</v>
      </c>
      <c r="F16" s="52">
        <v>103.645644721238</v>
      </c>
      <c r="G16" s="51">
        <v>606314.48049999995</v>
      </c>
      <c r="H16" s="52">
        <v>16.0484888996479</v>
      </c>
      <c r="I16" s="51">
        <v>69892.365600000005</v>
      </c>
      <c r="J16" s="52">
        <v>9.9332715861290399</v>
      </c>
      <c r="K16" s="51">
        <v>8058.8546999999999</v>
      </c>
      <c r="L16" s="52">
        <v>1.3291542523203801</v>
      </c>
      <c r="M16" s="52">
        <v>7.6727417482784501</v>
      </c>
      <c r="N16" s="51">
        <v>18062134.334600002</v>
      </c>
      <c r="O16" s="51">
        <v>350228598.67500001</v>
      </c>
      <c r="P16" s="51">
        <v>28854</v>
      </c>
      <c r="Q16" s="51">
        <v>28788</v>
      </c>
      <c r="R16" s="52">
        <v>0.229262192580237</v>
      </c>
      <c r="S16" s="51">
        <v>24.385485291467401</v>
      </c>
      <c r="T16" s="51">
        <v>23.9738797762957</v>
      </c>
      <c r="U16" s="53">
        <v>1.6879119289691999</v>
      </c>
    </row>
    <row r="17" spans="1:21" ht="12" thickBot="1">
      <c r="A17" s="75"/>
      <c r="B17" s="64" t="s">
        <v>15</v>
      </c>
      <c r="C17" s="65"/>
      <c r="D17" s="51">
        <v>426535.40429999999</v>
      </c>
      <c r="E17" s="51">
        <v>458629.70159999997</v>
      </c>
      <c r="F17" s="52">
        <v>93.002132834390295</v>
      </c>
      <c r="G17" s="51">
        <v>360409.3518</v>
      </c>
      <c r="H17" s="52">
        <v>18.347485205293701</v>
      </c>
      <c r="I17" s="51">
        <v>53407.576500000003</v>
      </c>
      <c r="J17" s="52">
        <v>12.5212528576963</v>
      </c>
      <c r="K17" s="51">
        <v>40758.773399999998</v>
      </c>
      <c r="L17" s="52">
        <v>11.3090221428599</v>
      </c>
      <c r="M17" s="52">
        <v>0.31033326189350002</v>
      </c>
      <c r="N17" s="51">
        <v>12069941.157600001</v>
      </c>
      <c r="O17" s="51">
        <v>333917124.94300002</v>
      </c>
      <c r="P17" s="51">
        <v>8646</v>
      </c>
      <c r="Q17" s="51">
        <v>8400</v>
      </c>
      <c r="R17" s="52">
        <v>2.9285714285714399</v>
      </c>
      <c r="S17" s="51">
        <v>49.333264434420499</v>
      </c>
      <c r="T17" s="51">
        <v>47.705215630952402</v>
      </c>
      <c r="U17" s="53">
        <v>3.3001035348722101</v>
      </c>
    </row>
    <row r="18" spans="1:21" ht="12" thickBot="1">
      <c r="A18" s="75"/>
      <c r="B18" s="64" t="s">
        <v>16</v>
      </c>
      <c r="C18" s="65"/>
      <c r="D18" s="51">
        <v>1318152.7243999999</v>
      </c>
      <c r="E18" s="51">
        <v>1279578.6074999999</v>
      </c>
      <c r="F18" s="52">
        <v>103.014595326454</v>
      </c>
      <c r="G18" s="51">
        <v>1165075.0504000001</v>
      </c>
      <c r="H18" s="52">
        <v>13.1388680881497</v>
      </c>
      <c r="I18" s="51">
        <v>217433.85130000001</v>
      </c>
      <c r="J18" s="52">
        <v>16.4953458939268</v>
      </c>
      <c r="K18" s="51">
        <v>179270.26</v>
      </c>
      <c r="L18" s="52">
        <v>15.3870139042504</v>
      </c>
      <c r="M18" s="52">
        <v>0.21288300301455501</v>
      </c>
      <c r="N18" s="51">
        <v>36110779.319799997</v>
      </c>
      <c r="O18" s="51">
        <v>719696973.45109999</v>
      </c>
      <c r="P18" s="51">
        <v>59037</v>
      </c>
      <c r="Q18" s="51">
        <v>57560</v>
      </c>
      <c r="R18" s="52">
        <v>2.5660180681028599</v>
      </c>
      <c r="S18" s="51">
        <v>22.327569564849199</v>
      </c>
      <c r="T18" s="51">
        <v>22.105039324183501</v>
      </c>
      <c r="U18" s="53">
        <v>0.99666128021402001</v>
      </c>
    </row>
    <row r="19" spans="1:21" ht="12" thickBot="1">
      <c r="A19" s="75"/>
      <c r="B19" s="64" t="s">
        <v>17</v>
      </c>
      <c r="C19" s="65"/>
      <c r="D19" s="51">
        <v>658785.24930000002</v>
      </c>
      <c r="E19" s="51">
        <v>565226.74320000003</v>
      </c>
      <c r="F19" s="52">
        <v>116.55238490137999</v>
      </c>
      <c r="G19" s="51">
        <v>557296.80870000005</v>
      </c>
      <c r="H19" s="52">
        <v>18.2108418737837</v>
      </c>
      <c r="I19" s="51">
        <v>153788.50810000001</v>
      </c>
      <c r="J19" s="52">
        <v>23.344254939437398</v>
      </c>
      <c r="K19" s="51">
        <v>33416.758800000003</v>
      </c>
      <c r="L19" s="52">
        <v>5.9962228884731799</v>
      </c>
      <c r="M19" s="52">
        <v>3.60213717974348</v>
      </c>
      <c r="N19" s="51">
        <v>14428329.0569</v>
      </c>
      <c r="O19" s="51">
        <v>227452080.36829999</v>
      </c>
      <c r="P19" s="51">
        <v>11573</v>
      </c>
      <c r="Q19" s="51">
        <v>11102</v>
      </c>
      <c r="R19" s="52">
        <v>4.24247883264277</v>
      </c>
      <c r="S19" s="51">
        <v>56.924328117169303</v>
      </c>
      <c r="T19" s="51">
        <v>46.191872401369103</v>
      </c>
      <c r="U19" s="53">
        <v>18.8538996783751</v>
      </c>
    </row>
    <row r="20" spans="1:21" ht="12" thickBot="1">
      <c r="A20" s="75"/>
      <c r="B20" s="64" t="s">
        <v>18</v>
      </c>
      <c r="C20" s="65"/>
      <c r="D20" s="51">
        <v>1117961.7897000001</v>
      </c>
      <c r="E20" s="51">
        <v>1051077.8958999999</v>
      </c>
      <c r="F20" s="52">
        <v>106.363362226615</v>
      </c>
      <c r="G20" s="51">
        <v>937193.93059999996</v>
      </c>
      <c r="H20" s="52">
        <v>19.288202067662901</v>
      </c>
      <c r="I20" s="51">
        <v>226725.299</v>
      </c>
      <c r="J20" s="52">
        <v>20.280236863984499</v>
      </c>
      <c r="K20" s="51">
        <v>60772.438000000002</v>
      </c>
      <c r="L20" s="52">
        <v>6.4845104108914704</v>
      </c>
      <c r="M20" s="52">
        <v>2.7307257444567199</v>
      </c>
      <c r="N20" s="51">
        <v>37855149.939800002</v>
      </c>
      <c r="O20" s="51">
        <v>397588053.77460003</v>
      </c>
      <c r="P20" s="51">
        <v>38975</v>
      </c>
      <c r="Q20" s="51">
        <v>39167</v>
      </c>
      <c r="R20" s="52">
        <v>-0.49020859396941002</v>
      </c>
      <c r="S20" s="51">
        <v>28.684074142399002</v>
      </c>
      <c r="T20" s="51">
        <v>30.4417340082212</v>
      </c>
      <c r="U20" s="53">
        <v>-6.12765068552162</v>
      </c>
    </row>
    <row r="21" spans="1:21" ht="12" thickBot="1">
      <c r="A21" s="75"/>
      <c r="B21" s="64" t="s">
        <v>19</v>
      </c>
      <c r="C21" s="65"/>
      <c r="D21" s="51">
        <v>481587.64150000003</v>
      </c>
      <c r="E21" s="51">
        <v>343757.3787</v>
      </c>
      <c r="F21" s="52">
        <v>140.09521579470899</v>
      </c>
      <c r="G21" s="51">
        <v>327665.27870000002</v>
      </c>
      <c r="H21" s="52">
        <v>46.975487732689103</v>
      </c>
      <c r="I21" s="51">
        <v>139987.01019999999</v>
      </c>
      <c r="J21" s="52">
        <v>29.067816143284499</v>
      </c>
      <c r="K21" s="51">
        <v>32250.283800000001</v>
      </c>
      <c r="L21" s="52">
        <v>9.8424477344538399</v>
      </c>
      <c r="M21" s="52">
        <v>3.3406442891519599</v>
      </c>
      <c r="N21" s="51">
        <v>10103565.0342</v>
      </c>
      <c r="O21" s="51">
        <v>140098791.67950001</v>
      </c>
      <c r="P21" s="51">
        <v>29071</v>
      </c>
      <c r="Q21" s="51">
        <v>29561</v>
      </c>
      <c r="R21" s="52">
        <v>-1.6575893914278901</v>
      </c>
      <c r="S21" s="51">
        <v>16.565912472911201</v>
      </c>
      <c r="T21" s="51">
        <v>16.365230337268699</v>
      </c>
      <c r="U21" s="53">
        <v>1.2114161291785801</v>
      </c>
    </row>
    <row r="22" spans="1:21" ht="12" thickBot="1">
      <c r="A22" s="75"/>
      <c r="B22" s="64" t="s">
        <v>20</v>
      </c>
      <c r="C22" s="65"/>
      <c r="D22" s="51">
        <v>977575.30790000001</v>
      </c>
      <c r="E22" s="51">
        <v>915622.77780000004</v>
      </c>
      <c r="F22" s="52">
        <v>106.766163053398</v>
      </c>
      <c r="G22" s="51">
        <v>845509.68420000002</v>
      </c>
      <c r="H22" s="52">
        <v>15.6196464887279</v>
      </c>
      <c r="I22" s="51">
        <v>152059.0539</v>
      </c>
      <c r="J22" s="52">
        <v>15.554715086518399</v>
      </c>
      <c r="K22" s="51">
        <v>59357.370300000002</v>
      </c>
      <c r="L22" s="52">
        <v>7.0203063795966401</v>
      </c>
      <c r="M22" s="52">
        <v>1.56175523159927</v>
      </c>
      <c r="N22" s="51">
        <v>20661402.890000001</v>
      </c>
      <c r="O22" s="51">
        <v>456110212.29369998</v>
      </c>
      <c r="P22" s="51">
        <v>53760</v>
      </c>
      <c r="Q22" s="51">
        <v>53761</v>
      </c>
      <c r="R22" s="52">
        <v>-1.860084447836E-3</v>
      </c>
      <c r="S22" s="51">
        <v>18.184064507068499</v>
      </c>
      <c r="T22" s="51">
        <v>18.835583677759001</v>
      </c>
      <c r="U22" s="53">
        <v>-3.5829127774885898</v>
      </c>
    </row>
    <row r="23" spans="1:21" ht="12" thickBot="1">
      <c r="A23" s="75"/>
      <c r="B23" s="64" t="s">
        <v>21</v>
      </c>
      <c r="C23" s="65"/>
      <c r="D23" s="51">
        <v>2261012.7779000001</v>
      </c>
      <c r="E23" s="51">
        <v>2351882.4031000002</v>
      </c>
      <c r="F23" s="52">
        <v>96.136302347420695</v>
      </c>
      <c r="G23" s="51">
        <v>2199857.5205999999</v>
      </c>
      <c r="H23" s="52">
        <v>2.77996446257667</v>
      </c>
      <c r="I23" s="51">
        <v>371020.90749999997</v>
      </c>
      <c r="J23" s="52">
        <v>16.409500694843501</v>
      </c>
      <c r="K23" s="51">
        <v>204627.2763</v>
      </c>
      <c r="L23" s="52">
        <v>9.3018422504103295</v>
      </c>
      <c r="M23" s="52">
        <v>0.81315469867298396</v>
      </c>
      <c r="N23" s="51">
        <v>67081606.626500003</v>
      </c>
      <c r="O23" s="51">
        <v>1023389794.4957</v>
      </c>
      <c r="P23" s="51">
        <v>70430</v>
      </c>
      <c r="Q23" s="51">
        <v>73092</v>
      </c>
      <c r="R23" s="52">
        <v>-3.6419854430033398</v>
      </c>
      <c r="S23" s="51">
        <v>32.1029785304558</v>
      </c>
      <c r="T23" s="51">
        <v>33.158714811470503</v>
      </c>
      <c r="U23" s="53">
        <v>-3.2885929260835902</v>
      </c>
    </row>
    <row r="24" spans="1:21" ht="12" thickBot="1">
      <c r="A24" s="75"/>
      <c r="B24" s="64" t="s">
        <v>22</v>
      </c>
      <c r="C24" s="65"/>
      <c r="D24" s="51">
        <v>205970.18979999999</v>
      </c>
      <c r="E24" s="51">
        <v>241161.5845</v>
      </c>
      <c r="F24" s="52">
        <v>85.407545412772805</v>
      </c>
      <c r="G24" s="51">
        <v>200090.9479</v>
      </c>
      <c r="H24" s="52">
        <v>2.93828479584108</v>
      </c>
      <c r="I24" s="51">
        <v>37412.399400000002</v>
      </c>
      <c r="J24" s="52">
        <v>18.163987437370398</v>
      </c>
      <c r="K24" s="51">
        <v>38220.428999999996</v>
      </c>
      <c r="L24" s="52">
        <v>19.101528280580499</v>
      </c>
      <c r="M24" s="52">
        <v>-2.1141301161219001E-2</v>
      </c>
      <c r="N24" s="51">
        <v>4998277.1974999998</v>
      </c>
      <c r="O24" s="51">
        <v>94026704.1514</v>
      </c>
      <c r="P24" s="51">
        <v>21445</v>
      </c>
      <c r="Q24" s="51">
        <v>21086</v>
      </c>
      <c r="R24" s="52">
        <v>1.70255145594234</v>
      </c>
      <c r="S24" s="51">
        <v>9.6045786803450692</v>
      </c>
      <c r="T24" s="51">
        <v>10.2891532580859</v>
      </c>
      <c r="U24" s="53">
        <v>-7.1275857122373099</v>
      </c>
    </row>
    <row r="25" spans="1:21" ht="12" thickBot="1">
      <c r="A25" s="75"/>
      <c r="B25" s="64" t="s">
        <v>23</v>
      </c>
      <c r="C25" s="65"/>
      <c r="D25" s="51">
        <v>286484.08370000002</v>
      </c>
      <c r="E25" s="51">
        <v>287849.81030000001</v>
      </c>
      <c r="F25" s="52">
        <v>99.525541948915404</v>
      </c>
      <c r="G25" s="51">
        <v>238364.82980000001</v>
      </c>
      <c r="H25" s="52">
        <v>20.1872289382517</v>
      </c>
      <c r="I25" s="51">
        <v>17957.110799999999</v>
      </c>
      <c r="J25" s="52">
        <v>6.2681006805265698</v>
      </c>
      <c r="K25" s="51">
        <v>20014.884399999999</v>
      </c>
      <c r="L25" s="52">
        <v>8.3967439394450505</v>
      </c>
      <c r="M25" s="52">
        <v>-0.102812165130466</v>
      </c>
      <c r="N25" s="51">
        <v>7118019.1615000004</v>
      </c>
      <c r="O25" s="51">
        <v>105511205.7749</v>
      </c>
      <c r="P25" s="51">
        <v>19273</v>
      </c>
      <c r="Q25" s="51">
        <v>19477</v>
      </c>
      <c r="R25" s="52">
        <v>-1.0473892283205799</v>
      </c>
      <c r="S25" s="51">
        <v>14.8645298448607</v>
      </c>
      <c r="T25" s="51">
        <v>14.9635015094727</v>
      </c>
      <c r="U25" s="53">
        <v>-0.66582438627376705</v>
      </c>
    </row>
    <row r="26" spans="1:21" ht="12" thickBot="1">
      <c r="A26" s="75"/>
      <c r="B26" s="64" t="s">
        <v>24</v>
      </c>
      <c r="C26" s="65"/>
      <c r="D26" s="51">
        <v>508133.76640000002</v>
      </c>
      <c r="E26" s="51">
        <v>566037.42350000003</v>
      </c>
      <c r="F26" s="52">
        <v>89.770348267440994</v>
      </c>
      <c r="G26" s="51">
        <v>518885.79590000003</v>
      </c>
      <c r="H26" s="52">
        <v>-2.0721379511556601</v>
      </c>
      <c r="I26" s="51">
        <v>98158.133000000002</v>
      </c>
      <c r="J26" s="52">
        <v>19.317380479440601</v>
      </c>
      <c r="K26" s="51">
        <v>102565.882</v>
      </c>
      <c r="L26" s="52">
        <v>19.766561892892199</v>
      </c>
      <c r="M26" s="52">
        <v>-4.2974807158582998E-2</v>
      </c>
      <c r="N26" s="51">
        <v>10347461.219799999</v>
      </c>
      <c r="O26" s="51">
        <v>210244569.30829999</v>
      </c>
      <c r="P26" s="51">
        <v>40657</v>
      </c>
      <c r="Q26" s="51">
        <v>40944</v>
      </c>
      <c r="R26" s="52">
        <v>-0.70095740523642402</v>
      </c>
      <c r="S26" s="51">
        <v>12.498063467545601</v>
      </c>
      <c r="T26" s="51">
        <v>12.4750887260649</v>
      </c>
      <c r="U26" s="53">
        <v>0.18382641071038699</v>
      </c>
    </row>
    <row r="27" spans="1:21" ht="12" thickBot="1">
      <c r="A27" s="75"/>
      <c r="B27" s="64" t="s">
        <v>25</v>
      </c>
      <c r="C27" s="65"/>
      <c r="D27" s="51">
        <v>201906.7739</v>
      </c>
      <c r="E27" s="51">
        <v>236626.56400000001</v>
      </c>
      <c r="F27" s="52">
        <v>85.327179876558603</v>
      </c>
      <c r="G27" s="51">
        <v>220009.22219999999</v>
      </c>
      <c r="H27" s="52">
        <v>-8.22804067892387</v>
      </c>
      <c r="I27" s="51">
        <v>55818.003799999999</v>
      </c>
      <c r="J27" s="52">
        <v>27.645433940539998</v>
      </c>
      <c r="K27" s="51">
        <v>60782.912300000004</v>
      </c>
      <c r="L27" s="52">
        <v>27.627438382898799</v>
      </c>
      <c r="M27" s="52">
        <v>-8.1682635993076999E-2</v>
      </c>
      <c r="N27" s="51">
        <v>4792107.9001000002</v>
      </c>
      <c r="O27" s="51">
        <v>85634650.5616</v>
      </c>
      <c r="P27" s="51">
        <v>26678</v>
      </c>
      <c r="Q27" s="51">
        <v>26218</v>
      </c>
      <c r="R27" s="52">
        <v>1.75451979556029</v>
      </c>
      <c r="S27" s="51">
        <v>7.5682874990629001</v>
      </c>
      <c r="T27" s="51">
        <v>7.6287392478449902</v>
      </c>
      <c r="U27" s="53">
        <v>-0.798750692142427</v>
      </c>
    </row>
    <row r="28" spans="1:21" ht="12" thickBot="1">
      <c r="A28" s="75"/>
      <c r="B28" s="64" t="s">
        <v>26</v>
      </c>
      <c r="C28" s="65"/>
      <c r="D28" s="51">
        <v>1020127.4027</v>
      </c>
      <c r="E28" s="51">
        <v>1025428.9424000001</v>
      </c>
      <c r="F28" s="52">
        <v>99.482992971936994</v>
      </c>
      <c r="G28" s="51">
        <v>928938.35660000006</v>
      </c>
      <c r="H28" s="52">
        <v>9.8164797967607207</v>
      </c>
      <c r="I28" s="51">
        <v>57750.059300000001</v>
      </c>
      <c r="J28" s="52">
        <v>5.6610634267005597</v>
      </c>
      <c r="K28" s="51">
        <v>39987.227099999996</v>
      </c>
      <c r="L28" s="52">
        <v>4.3046157816496002</v>
      </c>
      <c r="M28" s="52">
        <v>0.44421265209459798</v>
      </c>
      <c r="N28" s="51">
        <v>24905064.307700001</v>
      </c>
      <c r="O28" s="51">
        <v>318916672.90329999</v>
      </c>
      <c r="P28" s="51">
        <v>45833</v>
      </c>
      <c r="Q28" s="51">
        <v>45597</v>
      </c>
      <c r="R28" s="52">
        <v>0.51757791082747096</v>
      </c>
      <c r="S28" s="51">
        <v>22.257487022451102</v>
      </c>
      <c r="T28" s="51">
        <v>21.946777739763601</v>
      </c>
      <c r="U28" s="53">
        <v>1.3959764746760599</v>
      </c>
    </row>
    <row r="29" spans="1:21" ht="12" thickBot="1">
      <c r="A29" s="75"/>
      <c r="B29" s="64" t="s">
        <v>27</v>
      </c>
      <c r="C29" s="65"/>
      <c r="D29" s="51">
        <v>684031.04040000006</v>
      </c>
      <c r="E29" s="51">
        <v>654873.60010000004</v>
      </c>
      <c r="F29" s="52">
        <v>104.452376809135</v>
      </c>
      <c r="G29" s="51">
        <v>612175.61049999995</v>
      </c>
      <c r="H29" s="52">
        <v>11.737715235226601</v>
      </c>
      <c r="I29" s="51">
        <v>91696.856899999999</v>
      </c>
      <c r="J29" s="52">
        <v>13.4053648861283</v>
      </c>
      <c r="K29" s="51">
        <v>79372.709499999997</v>
      </c>
      <c r="L29" s="52">
        <v>12.9656765376804</v>
      </c>
      <c r="M29" s="52">
        <v>0.15526932969322399</v>
      </c>
      <c r="N29" s="51">
        <v>13229119.6953</v>
      </c>
      <c r="O29" s="51">
        <v>225975895.5738</v>
      </c>
      <c r="P29" s="51">
        <v>110494</v>
      </c>
      <c r="Q29" s="51">
        <v>112395</v>
      </c>
      <c r="R29" s="52">
        <v>-1.69135637706304</v>
      </c>
      <c r="S29" s="51">
        <v>6.1906623020254496</v>
      </c>
      <c r="T29" s="51">
        <v>6.1833232332399097</v>
      </c>
      <c r="U29" s="53">
        <v>0.118550623947555</v>
      </c>
    </row>
    <row r="30" spans="1:21" ht="12" thickBot="1">
      <c r="A30" s="75"/>
      <c r="B30" s="64" t="s">
        <v>28</v>
      </c>
      <c r="C30" s="65"/>
      <c r="D30" s="51">
        <v>760517.9007</v>
      </c>
      <c r="E30" s="51">
        <v>792714.44149999996</v>
      </c>
      <c r="F30" s="52">
        <v>95.938444020386896</v>
      </c>
      <c r="G30" s="51">
        <v>704208.46530000004</v>
      </c>
      <c r="H30" s="52">
        <v>7.9961315682298304</v>
      </c>
      <c r="I30" s="51">
        <v>82213.8753</v>
      </c>
      <c r="J30" s="52">
        <v>10.810248545672399</v>
      </c>
      <c r="K30" s="51">
        <v>66379.017999999996</v>
      </c>
      <c r="L30" s="52">
        <v>9.42604658575382</v>
      </c>
      <c r="M30" s="52">
        <v>0.23855214760784799</v>
      </c>
      <c r="N30" s="51">
        <v>17372610.9351</v>
      </c>
      <c r="O30" s="51">
        <v>398417094.2608</v>
      </c>
      <c r="P30" s="51">
        <v>66689</v>
      </c>
      <c r="Q30" s="51">
        <v>65813</v>
      </c>
      <c r="R30" s="52">
        <v>1.3310440186589301</v>
      </c>
      <c r="S30" s="51">
        <v>11.4039481878571</v>
      </c>
      <c r="T30" s="51">
        <v>11.236590150882</v>
      </c>
      <c r="U30" s="53">
        <v>1.46754469783743</v>
      </c>
    </row>
    <row r="31" spans="1:21" ht="12" thickBot="1">
      <c r="A31" s="75"/>
      <c r="B31" s="64" t="s">
        <v>29</v>
      </c>
      <c r="C31" s="65"/>
      <c r="D31" s="51">
        <v>521699.59019999998</v>
      </c>
      <c r="E31" s="51">
        <v>542928.6433</v>
      </c>
      <c r="F31" s="52">
        <v>96.089899959787203</v>
      </c>
      <c r="G31" s="51">
        <v>520790.96039999998</v>
      </c>
      <c r="H31" s="52">
        <v>0.17447111587769501</v>
      </c>
      <c r="I31" s="51">
        <v>56804.922500000001</v>
      </c>
      <c r="J31" s="52">
        <v>10.8884353308047</v>
      </c>
      <c r="K31" s="51">
        <v>28854.332999999999</v>
      </c>
      <c r="L31" s="52">
        <v>5.5404826876868301</v>
      </c>
      <c r="M31" s="52">
        <v>0.96867910618484898</v>
      </c>
      <c r="N31" s="51">
        <v>41041878.211199999</v>
      </c>
      <c r="O31" s="51">
        <v>406299284.83359998</v>
      </c>
      <c r="P31" s="51">
        <v>23020</v>
      </c>
      <c r="Q31" s="51">
        <v>22965</v>
      </c>
      <c r="R31" s="52">
        <v>0.23949488351839901</v>
      </c>
      <c r="S31" s="51">
        <v>22.6628840225891</v>
      </c>
      <c r="T31" s="51">
        <v>23.741768164598302</v>
      </c>
      <c r="U31" s="53">
        <v>-4.7605774310713702</v>
      </c>
    </row>
    <row r="32" spans="1:21" ht="12" thickBot="1">
      <c r="A32" s="75"/>
      <c r="B32" s="64" t="s">
        <v>30</v>
      </c>
      <c r="C32" s="65"/>
      <c r="D32" s="51">
        <v>91096.995500000005</v>
      </c>
      <c r="E32" s="51">
        <v>116038.41220000001</v>
      </c>
      <c r="F32" s="52">
        <v>78.505896256998199</v>
      </c>
      <c r="G32" s="51">
        <v>105916.1911</v>
      </c>
      <c r="H32" s="52">
        <v>-13.9914355360538</v>
      </c>
      <c r="I32" s="51">
        <v>24444.352299999999</v>
      </c>
      <c r="J32" s="52">
        <v>26.8333243767628</v>
      </c>
      <c r="K32" s="51">
        <v>30905.5903</v>
      </c>
      <c r="L32" s="52">
        <v>29.179287868103899</v>
      </c>
      <c r="M32" s="52">
        <v>-0.209063730453969</v>
      </c>
      <c r="N32" s="51">
        <v>1858297.3341999999</v>
      </c>
      <c r="O32" s="51">
        <v>40110281.3094</v>
      </c>
      <c r="P32" s="51">
        <v>19605</v>
      </c>
      <c r="Q32" s="51">
        <v>19849</v>
      </c>
      <c r="R32" s="52">
        <v>-1.2292810720943099</v>
      </c>
      <c r="S32" s="51">
        <v>4.6466205304769197</v>
      </c>
      <c r="T32" s="51">
        <v>4.74525679379314</v>
      </c>
      <c r="U32" s="53">
        <v>-2.12275271176697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15.1328</v>
      </c>
      <c r="O33" s="51">
        <v>288.75150000000002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160110.1925</v>
      </c>
      <c r="E35" s="51">
        <v>176899.74549999999</v>
      </c>
      <c r="F35" s="52">
        <v>90.509001043192598</v>
      </c>
      <c r="G35" s="51">
        <v>156895.88399999999</v>
      </c>
      <c r="H35" s="52">
        <v>2.04868886171674</v>
      </c>
      <c r="I35" s="51">
        <v>20341.086299999999</v>
      </c>
      <c r="J35" s="52">
        <v>12.704429357300301</v>
      </c>
      <c r="K35" s="51">
        <v>15865.588400000001</v>
      </c>
      <c r="L35" s="52">
        <v>10.112176301578399</v>
      </c>
      <c r="M35" s="52">
        <v>0.28208836553455502</v>
      </c>
      <c r="N35" s="51">
        <v>4835895.7418</v>
      </c>
      <c r="O35" s="51">
        <v>63609201.285599999</v>
      </c>
      <c r="P35" s="51">
        <v>10929</v>
      </c>
      <c r="Q35" s="51">
        <v>11104</v>
      </c>
      <c r="R35" s="52">
        <v>-1.5760086455331399</v>
      </c>
      <c r="S35" s="51">
        <v>14.6500313386403</v>
      </c>
      <c r="T35" s="51">
        <v>14.310626792147</v>
      </c>
      <c r="U35" s="53">
        <v>2.31674962768265</v>
      </c>
    </row>
    <row r="36" spans="1:21" ht="12" customHeight="1" thickBot="1">
      <c r="A36" s="75"/>
      <c r="B36" s="64" t="s">
        <v>69</v>
      </c>
      <c r="C36" s="65"/>
      <c r="D36" s="51">
        <v>70819.72</v>
      </c>
      <c r="E36" s="54"/>
      <c r="F36" s="54"/>
      <c r="G36" s="54"/>
      <c r="H36" s="54"/>
      <c r="I36" s="51">
        <v>1928.51</v>
      </c>
      <c r="J36" s="52">
        <v>2.72312570566503</v>
      </c>
      <c r="K36" s="54"/>
      <c r="L36" s="54"/>
      <c r="M36" s="54"/>
      <c r="N36" s="51">
        <v>2773352.56</v>
      </c>
      <c r="O36" s="51">
        <v>30663362.960000001</v>
      </c>
      <c r="P36" s="51">
        <v>50</v>
      </c>
      <c r="Q36" s="51">
        <v>53</v>
      </c>
      <c r="R36" s="52">
        <v>-5.6603773584905701</v>
      </c>
      <c r="S36" s="51">
        <v>1416.3943999999999</v>
      </c>
      <c r="T36" s="51">
        <v>1320.28773584906</v>
      </c>
      <c r="U36" s="53">
        <v>6.7853038779977899</v>
      </c>
    </row>
    <row r="37" spans="1:21" ht="12" thickBot="1">
      <c r="A37" s="75"/>
      <c r="B37" s="64" t="s">
        <v>36</v>
      </c>
      <c r="C37" s="65"/>
      <c r="D37" s="51">
        <v>144372.65</v>
      </c>
      <c r="E37" s="51">
        <v>49043.804300000003</v>
      </c>
      <c r="F37" s="52">
        <v>294.37490027664899</v>
      </c>
      <c r="G37" s="51">
        <v>182317.12</v>
      </c>
      <c r="H37" s="52">
        <v>-20.812346092347202</v>
      </c>
      <c r="I37" s="51">
        <v>-26446.17</v>
      </c>
      <c r="J37" s="52">
        <v>-18.3179916694748</v>
      </c>
      <c r="K37" s="51">
        <v>-17169.11</v>
      </c>
      <c r="L37" s="52">
        <v>-9.4171682834831998</v>
      </c>
      <c r="M37" s="52">
        <v>0.54033435629453097</v>
      </c>
      <c r="N37" s="51">
        <v>10249260.27</v>
      </c>
      <c r="O37" s="51">
        <v>158314815.00999999</v>
      </c>
      <c r="P37" s="51">
        <v>74</v>
      </c>
      <c r="Q37" s="51">
        <v>88</v>
      </c>
      <c r="R37" s="52">
        <v>-15.909090909090899</v>
      </c>
      <c r="S37" s="51">
        <v>1950.98175675676</v>
      </c>
      <c r="T37" s="51">
        <v>1226.3593181818201</v>
      </c>
      <c r="U37" s="53">
        <v>37.141425647132898</v>
      </c>
    </row>
    <row r="38" spans="1:21" ht="12" thickBot="1">
      <c r="A38" s="75"/>
      <c r="B38" s="64" t="s">
        <v>37</v>
      </c>
      <c r="C38" s="65"/>
      <c r="D38" s="51">
        <v>53337.599999999999</v>
      </c>
      <c r="E38" s="51">
        <v>27248.196899999999</v>
      </c>
      <c r="F38" s="52">
        <v>195.74726428962401</v>
      </c>
      <c r="G38" s="51">
        <v>44002.57</v>
      </c>
      <c r="H38" s="52">
        <v>21.214738139158701</v>
      </c>
      <c r="I38" s="51">
        <v>569.21</v>
      </c>
      <c r="J38" s="52">
        <v>1.06718337532997</v>
      </c>
      <c r="K38" s="51">
        <v>-991.92</v>
      </c>
      <c r="L38" s="52">
        <v>-2.2542319687236501</v>
      </c>
      <c r="M38" s="52">
        <v>-1.57384668118397</v>
      </c>
      <c r="N38" s="51">
        <v>6085408.7199999997</v>
      </c>
      <c r="O38" s="51">
        <v>139597593.72999999</v>
      </c>
      <c r="P38" s="51">
        <v>19</v>
      </c>
      <c r="Q38" s="51">
        <v>10</v>
      </c>
      <c r="R38" s="52">
        <v>90</v>
      </c>
      <c r="S38" s="51">
        <v>2807.2421052631598</v>
      </c>
      <c r="T38" s="51">
        <v>1637.096</v>
      </c>
      <c r="U38" s="53">
        <v>41.683120350372</v>
      </c>
    </row>
    <row r="39" spans="1:21" ht="12" thickBot="1">
      <c r="A39" s="75"/>
      <c r="B39" s="64" t="s">
        <v>38</v>
      </c>
      <c r="C39" s="65"/>
      <c r="D39" s="51">
        <v>113035</v>
      </c>
      <c r="E39" s="51">
        <v>25559.991099999999</v>
      </c>
      <c r="F39" s="52">
        <v>442.23411329748097</v>
      </c>
      <c r="G39" s="51">
        <v>51635.08</v>
      </c>
      <c r="H39" s="52">
        <v>118.911251807879</v>
      </c>
      <c r="I39" s="51">
        <v>-7325.71</v>
      </c>
      <c r="J39" s="52">
        <v>-6.4809218383686504</v>
      </c>
      <c r="K39" s="51">
        <v>-11143.63</v>
      </c>
      <c r="L39" s="52">
        <v>-21.581510089652198</v>
      </c>
      <c r="M39" s="52">
        <v>-0.342610083069879</v>
      </c>
      <c r="N39" s="51">
        <v>5563248.6100000003</v>
      </c>
      <c r="O39" s="51">
        <v>105592667.75</v>
      </c>
      <c r="P39" s="51">
        <v>123</v>
      </c>
      <c r="Q39" s="51">
        <v>30</v>
      </c>
      <c r="R39" s="52">
        <v>310</v>
      </c>
      <c r="S39" s="51">
        <v>918.98373983739805</v>
      </c>
      <c r="T39" s="51">
        <v>2092.2516666666702</v>
      </c>
      <c r="U39" s="53">
        <v>-127.670150838236</v>
      </c>
    </row>
    <row r="40" spans="1:21" ht="12" thickBot="1">
      <c r="A40" s="75"/>
      <c r="B40" s="64" t="s">
        <v>72</v>
      </c>
      <c r="C40" s="65"/>
      <c r="D40" s="51">
        <v>12.99</v>
      </c>
      <c r="E40" s="54"/>
      <c r="F40" s="54"/>
      <c r="G40" s="51">
        <v>3.99</v>
      </c>
      <c r="H40" s="52">
        <v>225.56390977443601</v>
      </c>
      <c r="I40" s="51">
        <v>-931.45</v>
      </c>
      <c r="J40" s="52">
        <v>-7170.5157813702799</v>
      </c>
      <c r="K40" s="51">
        <v>3.36</v>
      </c>
      <c r="L40" s="52">
        <v>84.210526315789494</v>
      </c>
      <c r="M40" s="52">
        <v>-278.21726190476198</v>
      </c>
      <c r="N40" s="51">
        <v>244.59</v>
      </c>
      <c r="O40" s="51">
        <v>4506.1899999999996</v>
      </c>
      <c r="P40" s="51">
        <v>2</v>
      </c>
      <c r="Q40" s="54"/>
      <c r="R40" s="54"/>
      <c r="S40" s="51">
        <v>6.4950000000000001</v>
      </c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83016.239000000001</v>
      </c>
      <c r="E41" s="51">
        <v>73768.667300000001</v>
      </c>
      <c r="F41" s="52">
        <v>112.53590723334101</v>
      </c>
      <c r="G41" s="51">
        <v>182440.1715</v>
      </c>
      <c r="H41" s="52">
        <v>-54.496732645309997</v>
      </c>
      <c r="I41" s="51">
        <v>4359.3860000000004</v>
      </c>
      <c r="J41" s="52">
        <v>5.2512448799324698</v>
      </c>
      <c r="K41" s="51">
        <v>8934.3251</v>
      </c>
      <c r="L41" s="52">
        <v>4.8971260148152203</v>
      </c>
      <c r="M41" s="52">
        <v>-0.51206319993885197</v>
      </c>
      <c r="N41" s="51">
        <v>2149882.9410000001</v>
      </c>
      <c r="O41" s="51">
        <v>62450522.0669</v>
      </c>
      <c r="P41" s="51">
        <v>141</v>
      </c>
      <c r="Q41" s="51">
        <v>158</v>
      </c>
      <c r="R41" s="52">
        <v>-10.7594936708861</v>
      </c>
      <c r="S41" s="51">
        <v>588.76765248227002</v>
      </c>
      <c r="T41" s="51">
        <v>391.425402531646</v>
      </c>
      <c r="U41" s="53">
        <v>33.517848529656902</v>
      </c>
    </row>
    <row r="42" spans="1:21" ht="12" thickBot="1">
      <c r="A42" s="75"/>
      <c r="B42" s="64" t="s">
        <v>34</v>
      </c>
      <c r="C42" s="65"/>
      <c r="D42" s="51">
        <v>356277.7267</v>
      </c>
      <c r="E42" s="51">
        <v>232624.6666</v>
      </c>
      <c r="F42" s="52">
        <v>153.15560981012499</v>
      </c>
      <c r="G42" s="51">
        <v>399531.7892</v>
      </c>
      <c r="H42" s="52">
        <v>-10.8261879703263</v>
      </c>
      <c r="I42" s="51">
        <v>21555.223699999999</v>
      </c>
      <c r="J42" s="52">
        <v>6.0501182321033404</v>
      </c>
      <c r="K42" s="51">
        <v>31335.193500000001</v>
      </c>
      <c r="L42" s="52">
        <v>7.8429787934381503</v>
      </c>
      <c r="M42" s="52">
        <v>-0.31210816681250098</v>
      </c>
      <c r="N42" s="51">
        <v>8715868.6403999999</v>
      </c>
      <c r="O42" s="51">
        <v>157986964.76800001</v>
      </c>
      <c r="P42" s="51">
        <v>2129</v>
      </c>
      <c r="Q42" s="51">
        <v>2062</v>
      </c>
      <c r="R42" s="52">
        <v>3.2492725509214502</v>
      </c>
      <c r="S42" s="51">
        <v>167.34510413339601</v>
      </c>
      <c r="T42" s="51">
        <v>173.41398239573201</v>
      </c>
      <c r="U42" s="53">
        <v>-3.62656457370792</v>
      </c>
    </row>
    <row r="43" spans="1:21" ht="12" thickBot="1">
      <c r="A43" s="75"/>
      <c r="B43" s="64" t="s">
        <v>39</v>
      </c>
      <c r="C43" s="65"/>
      <c r="D43" s="51">
        <v>124782.95</v>
      </c>
      <c r="E43" s="51">
        <v>22041.213</v>
      </c>
      <c r="F43" s="52">
        <v>566.13467688915296</v>
      </c>
      <c r="G43" s="51">
        <v>98841.919999999998</v>
      </c>
      <c r="H43" s="52">
        <v>26.244967722197199</v>
      </c>
      <c r="I43" s="51">
        <v>-6950.36</v>
      </c>
      <c r="J43" s="52">
        <v>-5.5699596779848504</v>
      </c>
      <c r="K43" s="51">
        <v>-15077.05</v>
      </c>
      <c r="L43" s="52">
        <v>-15.253700049533601</v>
      </c>
      <c r="M43" s="52">
        <v>-0.53901061547186002</v>
      </c>
      <c r="N43" s="51">
        <v>6071994.9299999997</v>
      </c>
      <c r="O43" s="51">
        <v>74687127.079999998</v>
      </c>
      <c r="P43" s="51">
        <v>107</v>
      </c>
      <c r="Q43" s="51">
        <v>100</v>
      </c>
      <c r="R43" s="52">
        <v>7.0000000000000098</v>
      </c>
      <c r="S43" s="51">
        <v>1166.1957943925199</v>
      </c>
      <c r="T43" s="51">
        <v>1347.2826</v>
      </c>
      <c r="U43" s="53">
        <v>-15.527993367683701</v>
      </c>
    </row>
    <row r="44" spans="1:21" ht="12" thickBot="1">
      <c r="A44" s="75"/>
      <c r="B44" s="64" t="s">
        <v>40</v>
      </c>
      <c r="C44" s="65"/>
      <c r="D44" s="51">
        <v>59723.94</v>
      </c>
      <c r="E44" s="51">
        <v>4568.3396000000002</v>
      </c>
      <c r="F44" s="52">
        <v>1307.3445765721999</v>
      </c>
      <c r="G44" s="51">
        <v>64975.24</v>
      </c>
      <c r="H44" s="52">
        <v>-8.08200169787753</v>
      </c>
      <c r="I44" s="51">
        <v>7241.7</v>
      </c>
      <c r="J44" s="52">
        <v>12.1252884521684</v>
      </c>
      <c r="K44" s="51">
        <v>8161.01</v>
      </c>
      <c r="L44" s="52">
        <v>12.560184464112799</v>
      </c>
      <c r="M44" s="52">
        <v>-0.112646596438431</v>
      </c>
      <c r="N44" s="51">
        <v>2502145.69</v>
      </c>
      <c r="O44" s="51">
        <v>29781042.75</v>
      </c>
      <c r="P44" s="51">
        <v>66</v>
      </c>
      <c r="Q44" s="51">
        <v>46</v>
      </c>
      <c r="R44" s="52">
        <v>43.478260869565197</v>
      </c>
      <c r="S44" s="51">
        <v>904.90818181818202</v>
      </c>
      <c r="T44" s="51">
        <v>1035.1919565217399</v>
      </c>
      <c r="U44" s="53">
        <v>-14.397457921287099</v>
      </c>
    </row>
    <row r="45" spans="1:21" ht="12" thickBot="1">
      <c r="A45" s="76"/>
      <c r="B45" s="64" t="s">
        <v>35</v>
      </c>
      <c r="C45" s="65"/>
      <c r="D45" s="56">
        <v>12559.3979</v>
      </c>
      <c r="E45" s="57"/>
      <c r="F45" s="57"/>
      <c r="G45" s="56">
        <v>8128.2488999999996</v>
      </c>
      <c r="H45" s="58">
        <v>54.515419674217902</v>
      </c>
      <c r="I45" s="56">
        <v>553.94780000000003</v>
      </c>
      <c r="J45" s="58">
        <v>4.41062385641911</v>
      </c>
      <c r="K45" s="56">
        <v>764.90219999999999</v>
      </c>
      <c r="L45" s="58">
        <v>9.4104180298907902</v>
      </c>
      <c r="M45" s="58">
        <v>-0.275792643817733</v>
      </c>
      <c r="N45" s="56">
        <v>257098.64730000001</v>
      </c>
      <c r="O45" s="56">
        <v>8535246.8021000009</v>
      </c>
      <c r="P45" s="56">
        <v>12</v>
      </c>
      <c r="Q45" s="56">
        <v>25</v>
      </c>
      <c r="R45" s="58">
        <v>-52</v>
      </c>
      <c r="S45" s="56">
        <v>1046.6164916666701</v>
      </c>
      <c r="T45" s="56">
        <v>239.382092</v>
      </c>
      <c r="U45" s="59">
        <v>77.128003054987204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54352</v>
      </c>
      <c r="D2" s="37">
        <v>622059.84169914504</v>
      </c>
      <c r="E2" s="37">
        <v>439327.676976068</v>
      </c>
      <c r="F2" s="37">
        <v>182732.164723077</v>
      </c>
      <c r="G2" s="37">
        <v>439327.676976068</v>
      </c>
      <c r="H2" s="37">
        <v>0.293753353735144</v>
      </c>
    </row>
    <row r="3" spans="1:8">
      <c r="A3" s="37">
        <v>2</v>
      </c>
      <c r="B3" s="37">
        <v>13</v>
      </c>
      <c r="C3" s="37">
        <v>6068</v>
      </c>
      <c r="D3" s="37">
        <v>57991.591892557299</v>
      </c>
      <c r="E3" s="37">
        <v>44175.264569571103</v>
      </c>
      <c r="F3" s="37">
        <v>13816.327322986201</v>
      </c>
      <c r="G3" s="37">
        <v>44175.264569571103</v>
      </c>
      <c r="H3" s="37">
        <v>0.23824707810373699</v>
      </c>
    </row>
    <row r="4" spans="1:8">
      <c r="A4" s="37">
        <v>3</v>
      </c>
      <c r="B4" s="37">
        <v>14</v>
      </c>
      <c r="C4" s="37">
        <v>93600</v>
      </c>
      <c r="D4" s="37">
        <v>84934.527361122498</v>
      </c>
      <c r="E4" s="37">
        <v>57575.271478959097</v>
      </c>
      <c r="F4" s="37">
        <v>27359.255882163401</v>
      </c>
      <c r="G4" s="37">
        <v>57575.271478959097</v>
      </c>
      <c r="H4" s="37">
        <v>0.32212171813046098</v>
      </c>
    </row>
    <row r="5" spans="1:8">
      <c r="A5" s="37">
        <v>4</v>
      </c>
      <c r="B5" s="37">
        <v>15</v>
      </c>
      <c r="C5" s="37">
        <v>4151</v>
      </c>
      <c r="D5" s="37">
        <v>73611.4928615385</v>
      </c>
      <c r="E5" s="37">
        <v>55744.932770085499</v>
      </c>
      <c r="F5" s="37">
        <v>17866.560091453</v>
      </c>
      <c r="G5" s="37">
        <v>55744.932770085499</v>
      </c>
      <c r="H5" s="37">
        <v>0.24271427459105599</v>
      </c>
    </row>
    <row r="6" spans="1:8">
      <c r="A6" s="37">
        <v>5</v>
      </c>
      <c r="B6" s="37">
        <v>16</v>
      </c>
      <c r="C6" s="37">
        <v>7514</v>
      </c>
      <c r="D6" s="37">
        <v>460949.06307350402</v>
      </c>
      <c r="E6" s="37">
        <v>300200.26585641003</v>
      </c>
      <c r="F6" s="37">
        <v>160748.79721709399</v>
      </c>
      <c r="G6" s="37">
        <v>300200.26585641003</v>
      </c>
      <c r="H6" s="37">
        <v>0.348734404936757</v>
      </c>
    </row>
    <row r="7" spans="1:8">
      <c r="A7" s="37">
        <v>6</v>
      </c>
      <c r="B7" s="37">
        <v>17</v>
      </c>
      <c r="C7" s="37">
        <v>18969</v>
      </c>
      <c r="D7" s="37">
        <v>400690.282208547</v>
      </c>
      <c r="E7" s="37">
        <v>262523.53917606798</v>
      </c>
      <c r="F7" s="37">
        <v>138166.74303247899</v>
      </c>
      <c r="G7" s="37">
        <v>262523.53917606798</v>
      </c>
      <c r="H7" s="37">
        <v>0.34482179670273899</v>
      </c>
    </row>
    <row r="8" spans="1:8">
      <c r="A8" s="37">
        <v>7</v>
      </c>
      <c r="B8" s="37">
        <v>18</v>
      </c>
      <c r="C8" s="37">
        <v>65602</v>
      </c>
      <c r="D8" s="37">
        <v>154963.08577692299</v>
      </c>
      <c r="E8" s="37">
        <v>120620.095935897</v>
      </c>
      <c r="F8" s="37">
        <v>34342.989841025599</v>
      </c>
      <c r="G8" s="37">
        <v>120620.095935897</v>
      </c>
      <c r="H8" s="37">
        <v>0.22162045669679101</v>
      </c>
    </row>
    <row r="9" spans="1:8">
      <c r="A9" s="37">
        <v>8</v>
      </c>
      <c r="B9" s="37">
        <v>19</v>
      </c>
      <c r="C9" s="37">
        <v>19926</v>
      </c>
      <c r="D9" s="37">
        <v>231112.41175128199</v>
      </c>
      <c r="E9" s="37">
        <v>165215.30340854701</v>
      </c>
      <c r="F9" s="37">
        <v>65897.108342734995</v>
      </c>
      <c r="G9" s="37">
        <v>165215.30340854701</v>
      </c>
      <c r="H9" s="37">
        <v>0.28513011414398598</v>
      </c>
    </row>
    <row r="10" spans="1:8">
      <c r="A10" s="37">
        <v>9</v>
      </c>
      <c r="B10" s="37">
        <v>21</v>
      </c>
      <c r="C10" s="37">
        <v>233775</v>
      </c>
      <c r="D10" s="37">
        <v>703618.71343675198</v>
      </c>
      <c r="E10" s="37">
        <v>633726.42708803399</v>
      </c>
      <c r="F10" s="37">
        <v>69892.286348717898</v>
      </c>
      <c r="G10" s="37">
        <v>633726.42708803399</v>
      </c>
      <c r="H10" s="37">
        <v>9.9332614403241704E-2</v>
      </c>
    </row>
    <row r="11" spans="1:8">
      <c r="A11" s="37">
        <v>10</v>
      </c>
      <c r="B11" s="37">
        <v>22</v>
      </c>
      <c r="C11" s="37">
        <v>34399</v>
      </c>
      <c r="D11" s="37">
        <v>426535.36357863201</v>
      </c>
      <c r="E11" s="37">
        <v>373127.82856837602</v>
      </c>
      <c r="F11" s="37">
        <v>53407.535010256397</v>
      </c>
      <c r="G11" s="37">
        <v>373127.82856837602</v>
      </c>
      <c r="H11" s="37">
        <v>0.12521244325949199</v>
      </c>
    </row>
    <row r="12" spans="1:8">
      <c r="A12" s="37">
        <v>11</v>
      </c>
      <c r="B12" s="37">
        <v>23</v>
      </c>
      <c r="C12" s="37">
        <v>128091.539</v>
      </c>
      <c r="D12" s="37">
        <v>1318152.6459111101</v>
      </c>
      <c r="E12" s="37">
        <v>1100718.8748034199</v>
      </c>
      <c r="F12" s="37">
        <v>217433.77110769201</v>
      </c>
      <c r="G12" s="37">
        <v>1100718.8748034199</v>
      </c>
      <c r="H12" s="37">
        <v>0.164953407924468</v>
      </c>
    </row>
    <row r="13" spans="1:8">
      <c r="A13" s="37">
        <v>12</v>
      </c>
      <c r="B13" s="37">
        <v>24</v>
      </c>
      <c r="C13" s="37">
        <v>21160</v>
      </c>
      <c r="D13" s="37">
        <v>658785.25160683796</v>
      </c>
      <c r="E13" s="37">
        <v>504996.74165555497</v>
      </c>
      <c r="F13" s="37">
        <v>153788.509951282</v>
      </c>
      <c r="G13" s="37">
        <v>504996.74165555497</v>
      </c>
      <c r="H13" s="37">
        <v>0.233442551387084</v>
      </c>
    </row>
    <row r="14" spans="1:8">
      <c r="A14" s="37">
        <v>13</v>
      </c>
      <c r="B14" s="37">
        <v>25</v>
      </c>
      <c r="C14" s="37">
        <v>81142</v>
      </c>
      <c r="D14" s="37">
        <v>1117961.7836</v>
      </c>
      <c r="E14" s="37">
        <v>891236.49069999997</v>
      </c>
      <c r="F14" s="37">
        <v>226725.2929</v>
      </c>
      <c r="G14" s="37">
        <v>891236.49069999997</v>
      </c>
      <c r="H14" s="37">
        <v>0.202802364290049</v>
      </c>
    </row>
    <row r="15" spans="1:8">
      <c r="A15" s="37">
        <v>14</v>
      </c>
      <c r="B15" s="37">
        <v>26</v>
      </c>
      <c r="C15" s="37">
        <v>70264</v>
      </c>
      <c r="D15" s="37">
        <v>481587.17469854798</v>
      </c>
      <c r="E15" s="37">
        <v>341600.631198911</v>
      </c>
      <c r="F15" s="37">
        <v>139986.54349963699</v>
      </c>
      <c r="G15" s="37">
        <v>341600.631198911</v>
      </c>
      <c r="H15" s="37">
        <v>0.29067747409856198</v>
      </c>
    </row>
    <row r="16" spans="1:8">
      <c r="A16" s="37">
        <v>15</v>
      </c>
      <c r="B16" s="37">
        <v>27</v>
      </c>
      <c r="C16" s="37">
        <v>114676.686</v>
      </c>
      <c r="D16" s="37">
        <v>977576.19290000002</v>
      </c>
      <c r="E16" s="37">
        <v>825516.25320000004</v>
      </c>
      <c r="F16" s="37">
        <v>152059.93969999999</v>
      </c>
      <c r="G16" s="37">
        <v>825516.25320000004</v>
      </c>
      <c r="H16" s="37">
        <v>0.155547916166934</v>
      </c>
    </row>
    <row r="17" spans="1:8">
      <c r="A17" s="37">
        <v>16</v>
      </c>
      <c r="B17" s="37">
        <v>29</v>
      </c>
      <c r="C17" s="37">
        <v>160642</v>
      </c>
      <c r="D17" s="37">
        <v>2261014.0623452999</v>
      </c>
      <c r="E17" s="37">
        <v>1889991.89278291</v>
      </c>
      <c r="F17" s="37">
        <v>371022.16956239298</v>
      </c>
      <c r="G17" s="37">
        <v>1889991.89278291</v>
      </c>
      <c r="H17" s="37">
        <v>0.16409547191296101</v>
      </c>
    </row>
    <row r="18" spans="1:8">
      <c r="A18" s="37">
        <v>17</v>
      </c>
      <c r="B18" s="37">
        <v>31</v>
      </c>
      <c r="C18" s="37">
        <v>22564.79</v>
      </c>
      <c r="D18" s="37">
        <v>205970.21671044599</v>
      </c>
      <c r="E18" s="37">
        <v>168557.779948793</v>
      </c>
      <c r="F18" s="37">
        <v>37412.436761652498</v>
      </c>
      <c r="G18" s="37">
        <v>168557.779948793</v>
      </c>
      <c r="H18" s="37">
        <v>0.18164003203553999</v>
      </c>
    </row>
    <row r="19" spans="1:8">
      <c r="A19" s="37">
        <v>18</v>
      </c>
      <c r="B19" s="37">
        <v>32</v>
      </c>
      <c r="C19" s="37">
        <v>19357.316999999999</v>
      </c>
      <c r="D19" s="37">
        <v>286484.07945874002</v>
      </c>
      <c r="E19" s="37">
        <v>268526.971227234</v>
      </c>
      <c r="F19" s="37">
        <v>17957.108231505699</v>
      </c>
      <c r="G19" s="37">
        <v>268526.971227234</v>
      </c>
      <c r="H19" s="37">
        <v>6.26809987676539E-2</v>
      </c>
    </row>
    <row r="20" spans="1:8">
      <c r="A20" s="37">
        <v>19</v>
      </c>
      <c r="B20" s="37">
        <v>33</v>
      </c>
      <c r="C20" s="37">
        <v>32745.34</v>
      </c>
      <c r="D20" s="37">
        <v>508133.69532459701</v>
      </c>
      <c r="E20" s="37">
        <v>409975.59877161297</v>
      </c>
      <c r="F20" s="37">
        <v>98158.096552983698</v>
      </c>
      <c r="G20" s="37">
        <v>409975.59877161297</v>
      </c>
      <c r="H20" s="37">
        <v>0.19317376008745099</v>
      </c>
    </row>
    <row r="21" spans="1:8">
      <c r="A21" s="37">
        <v>20</v>
      </c>
      <c r="B21" s="37">
        <v>34</v>
      </c>
      <c r="C21" s="37">
        <v>34789.163999999997</v>
      </c>
      <c r="D21" s="37">
        <v>201906.61318285301</v>
      </c>
      <c r="E21" s="37">
        <v>146088.797371361</v>
      </c>
      <c r="F21" s="37">
        <v>55817.815811492503</v>
      </c>
      <c r="G21" s="37">
        <v>146088.797371361</v>
      </c>
      <c r="H21" s="37">
        <v>0.27645362839572801</v>
      </c>
    </row>
    <row r="22" spans="1:8">
      <c r="A22" s="37">
        <v>21</v>
      </c>
      <c r="B22" s="37">
        <v>35</v>
      </c>
      <c r="C22" s="37">
        <v>37662.637999999999</v>
      </c>
      <c r="D22" s="37">
        <v>1020127.40253274</v>
      </c>
      <c r="E22" s="37">
        <v>962377.33632920403</v>
      </c>
      <c r="F22" s="37">
        <v>57750.066203539798</v>
      </c>
      <c r="G22" s="37">
        <v>962377.33632920403</v>
      </c>
      <c r="H22" s="37">
        <v>5.66106410436183E-2</v>
      </c>
    </row>
    <row r="23" spans="1:8">
      <c r="A23" s="37">
        <v>22</v>
      </c>
      <c r="B23" s="37">
        <v>36</v>
      </c>
      <c r="C23" s="37">
        <v>157250.86199999999</v>
      </c>
      <c r="D23" s="37">
        <v>684031.04118938104</v>
      </c>
      <c r="E23" s="37">
        <v>592334.21517584799</v>
      </c>
      <c r="F23" s="37">
        <v>91696.826013532307</v>
      </c>
      <c r="G23" s="37">
        <v>592334.21517584799</v>
      </c>
      <c r="H23" s="37">
        <v>0.13405360355297799</v>
      </c>
    </row>
    <row r="24" spans="1:8">
      <c r="A24" s="37">
        <v>23</v>
      </c>
      <c r="B24" s="37">
        <v>37</v>
      </c>
      <c r="C24" s="37">
        <v>125906.65700000001</v>
      </c>
      <c r="D24" s="37">
        <v>760517.91724883905</v>
      </c>
      <c r="E24" s="37">
        <v>678304.03888899495</v>
      </c>
      <c r="F24" s="37">
        <v>82213.8783598437</v>
      </c>
      <c r="G24" s="37">
        <v>678304.03888899495</v>
      </c>
      <c r="H24" s="37">
        <v>0.108102487127787</v>
      </c>
    </row>
    <row r="25" spans="1:8">
      <c r="A25" s="37">
        <v>24</v>
      </c>
      <c r="B25" s="37">
        <v>38</v>
      </c>
      <c r="C25" s="37">
        <v>91946.294999999998</v>
      </c>
      <c r="D25" s="37">
        <v>521699.55920177</v>
      </c>
      <c r="E25" s="37">
        <v>464894.68589734501</v>
      </c>
      <c r="F25" s="37">
        <v>56804.8733044248</v>
      </c>
      <c r="G25" s="37">
        <v>464894.68589734501</v>
      </c>
      <c r="H25" s="37">
        <v>0.10888426547904199</v>
      </c>
    </row>
    <row r="26" spans="1:8">
      <c r="A26" s="37">
        <v>25</v>
      </c>
      <c r="B26" s="37">
        <v>39</v>
      </c>
      <c r="C26" s="37">
        <v>58141.616000000002</v>
      </c>
      <c r="D26" s="37">
        <v>91096.945462408301</v>
      </c>
      <c r="E26" s="37">
        <v>66652.635754156101</v>
      </c>
      <c r="F26" s="37">
        <v>24444.3097082522</v>
      </c>
      <c r="G26" s="37">
        <v>66652.635754156101</v>
      </c>
      <c r="H26" s="37">
        <v>0.26833292361420902</v>
      </c>
    </row>
    <row r="27" spans="1:8">
      <c r="A27" s="37">
        <v>26</v>
      </c>
      <c r="B27" s="37">
        <v>42</v>
      </c>
      <c r="C27" s="37">
        <v>8700.3790000000008</v>
      </c>
      <c r="D27" s="37">
        <v>160110.19190000001</v>
      </c>
      <c r="E27" s="37">
        <v>139769.10740000001</v>
      </c>
      <c r="F27" s="37">
        <v>20341.084500000001</v>
      </c>
      <c r="G27" s="37">
        <v>139769.10740000001</v>
      </c>
      <c r="H27" s="37">
        <v>0.127044282806834</v>
      </c>
    </row>
    <row r="28" spans="1:8">
      <c r="A28" s="37">
        <v>27</v>
      </c>
      <c r="B28" s="37">
        <v>75</v>
      </c>
      <c r="C28" s="37">
        <v>150</v>
      </c>
      <c r="D28" s="37">
        <v>83016.239316239298</v>
      </c>
      <c r="E28" s="37">
        <v>78656.854700854703</v>
      </c>
      <c r="F28" s="37">
        <v>4359.3846153846198</v>
      </c>
      <c r="G28" s="37">
        <v>78656.854700854703</v>
      </c>
      <c r="H28" s="37">
        <v>5.2512431920435698E-2</v>
      </c>
    </row>
    <row r="29" spans="1:8">
      <c r="A29" s="37">
        <v>28</v>
      </c>
      <c r="B29" s="37">
        <v>76</v>
      </c>
      <c r="C29" s="37">
        <v>2339</v>
      </c>
      <c r="D29" s="37">
        <v>356277.71203589701</v>
      </c>
      <c r="E29" s="37">
        <v>334722.49941965798</v>
      </c>
      <c r="F29" s="37">
        <v>21555.2126162393</v>
      </c>
      <c r="G29" s="37">
        <v>334722.49941965798</v>
      </c>
      <c r="H29" s="37">
        <v>6.0501153701322398E-2</v>
      </c>
    </row>
    <row r="30" spans="1:8">
      <c r="A30" s="37">
        <v>29</v>
      </c>
      <c r="B30" s="37">
        <v>99</v>
      </c>
      <c r="C30" s="37">
        <v>12</v>
      </c>
      <c r="D30" s="37">
        <v>12559.3979275395</v>
      </c>
      <c r="E30" s="37">
        <v>12005.449890325999</v>
      </c>
      <c r="F30" s="37">
        <v>553.948037213524</v>
      </c>
      <c r="G30" s="37">
        <v>12005.449890325999</v>
      </c>
      <c r="H30" s="37">
        <v>4.41062573548099E-2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48</v>
      </c>
      <c r="D32" s="34">
        <v>70819.72</v>
      </c>
      <c r="E32" s="34">
        <v>68891.210000000006</v>
      </c>
      <c r="F32" s="30"/>
      <c r="G32" s="30"/>
      <c r="H32" s="30"/>
    </row>
    <row r="33" spans="1:8" ht="14.25">
      <c r="A33" s="30"/>
      <c r="B33" s="33">
        <v>71</v>
      </c>
      <c r="C33" s="34">
        <v>58</v>
      </c>
      <c r="D33" s="34">
        <v>144372.65</v>
      </c>
      <c r="E33" s="34">
        <v>170818.82</v>
      </c>
      <c r="F33" s="30"/>
      <c r="G33" s="30"/>
      <c r="H33" s="30"/>
    </row>
    <row r="34" spans="1:8" ht="14.25">
      <c r="A34" s="30"/>
      <c r="B34" s="33">
        <v>72</v>
      </c>
      <c r="C34" s="34">
        <v>19</v>
      </c>
      <c r="D34" s="34">
        <v>53337.599999999999</v>
      </c>
      <c r="E34" s="34">
        <v>52768.39</v>
      </c>
      <c r="F34" s="30"/>
      <c r="G34" s="30"/>
      <c r="H34" s="30"/>
    </row>
    <row r="35" spans="1:8" ht="14.25">
      <c r="A35" s="30"/>
      <c r="B35" s="33">
        <v>73</v>
      </c>
      <c r="C35" s="34">
        <v>113</v>
      </c>
      <c r="D35" s="34">
        <v>113035</v>
      </c>
      <c r="E35" s="34">
        <v>120360.71</v>
      </c>
      <c r="F35" s="30"/>
      <c r="G35" s="30"/>
      <c r="H35" s="30"/>
    </row>
    <row r="36" spans="1:8" ht="14.25">
      <c r="A36" s="30"/>
      <c r="B36" s="33">
        <v>74</v>
      </c>
      <c r="C36" s="34">
        <v>17</v>
      </c>
      <c r="D36" s="34">
        <v>12.99</v>
      </c>
      <c r="E36" s="34">
        <v>944.44</v>
      </c>
      <c r="F36" s="30"/>
      <c r="G36" s="30"/>
      <c r="H36" s="30"/>
    </row>
    <row r="37" spans="1:8" ht="14.25">
      <c r="A37" s="30"/>
      <c r="B37" s="33">
        <v>77</v>
      </c>
      <c r="C37" s="34">
        <v>93</v>
      </c>
      <c r="D37" s="34">
        <v>124782.95</v>
      </c>
      <c r="E37" s="34">
        <v>131733.31</v>
      </c>
      <c r="F37" s="30"/>
      <c r="G37" s="30"/>
      <c r="H37" s="30"/>
    </row>
    <row r="38" spans="1:8" ht="14.25">
      <c r="A38" s="30"/>
      <c r="B38" s="33">
        <v>78</v>
      </c>
      <c r="C38" s="34">
        <v>52</v>
      </c>
      <c r="D38" s="34">
        <v>59723.94</v>
      </c>
      <c r="E38" s="34">
        <v>52482.239999999998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2015-11-18T00:28:19Z</dcterms:modified>
</cp:coreProperties>
</file>