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E4" i="2"/>
  <c r="J35" l="1"/>
  <c r="I35"/>
  <c r="H35"/>
  <c r="F35"/>
  <c r="E35"/>
  <c r="J31"/>
  <c r="I31"/>
  <c r="H31"/>
  <c r="F31"/>
  <c r="E31"/>
  <c r="K31" l="1"/>
  <c r="K35"/>
  <c r="G35"/>
  <c r="L35" s="1"/>
  <c r="G31"/>
  <c r="L31" s="1"/>
  <c r="J38"/>
  <c r="J39"/>
  <c r="J32"/>
  <c r="J33"/>
  <c r="J34"/>
  <c r="I38"/>
  <c r="I39"/>
  <c r="I32"/>
  <c r="I33"/>
  <c r="I34"/>
  <c r="H30" l="1"/>
  <c r="H32"/>
  <c r="H40" l="1"/>
  <c r="J8" l="1"/>
  <c r="F38" l="1"/>
  <c r="F39"/>
  <c r="F33"/>
  <c r="F34"/>
  <c r="E38"/>
  <c r="K38" s="1"/>
  <c r="E39"/>
  <c r="K39" s="1"/>
  <c r="E34"/>
  <c r="K34" s="1"/>
  <c r="E33"/>
  <c r="K33" s="1"/>
  <c r="F40"/>
  <c r="E13"/>
  <c r="F37"/>
  <c r="F36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2"/>
  <c r="F4"/>
  <c r="E40"/>
  <c r="E37"/>
  <c r="E36"/>
  <c r="E6"/>
  <c r="E7"/>
  <c r="E8"/>
  <c r="E9"/>
  <c r="E10"/>
  <c r="E11"/>
  <c r="E12"/>
  <c r="E14"/>
  <c r="E15"/>
  <c r="E16"/>
  <c r="E17"/>
  <c r="E18"/>
  <c r="E19"/>
  <c r="E20"/>
  <c r="E21"/>
  <c r="E22"/>
  <c r="E23"/>
  <c r="E24"/>
  <c r="E25"/>
  <c r="E26"/>
  <c r="E27"/>
  <c r="E28"/>
  <c r="E29"/>
  <c r="E30"/>
  <c r="E32"/>
  <c r="K32" s="1"/>
  <c r="E5"/>
  <c r="I30"/>
  <c r="I36"/>
  <c r="I37"/>
  <c r="I40"/>
  <c r="J4"/>
  <c r="J5"/>
  <c r="J6"/>
  <c r="J7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6"/>
  <c r="J37"/>
  <c r="J40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A4"/>
  <c r="H33"/>
  <c r="H34"/>
  <c r="H36"/>
  <c r="H37"/>
  <c r="H38"/>
  <c r="H39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K15" l="1"/>
  <c r="K6"/>
  <c r="E3"/>
  <c r="K19"/>
  <c r="G36"/>
  <c r="L36" s="1"/>
  <c r="G37"/>
  <c r="L37" s="1"/>
  <c r="G30"/>
  <c r="L30" s="1"/>
  <c r="G40"/>
  <c r="L40" s="1"/>
  <c r="G38"/>
  <c r="L38" s="1"/>
  <c r="G33"/>
  <c r="L33" s="1"/>
  <c r="G39"/>
  <c r="L39" s="1"/>
  <c r="G34"/>
  <c r="L34" s="1"/>
  <c r="G29"/>
  <c r="L29" s="1"/>
  <c r="G32"/>
  <c r="L32" s="1"/>
  <c r="I3"/>
  <c r="K5"/>
  <c r="K7"/>
  <c r="K40"/>
  <c r="G19"/>
  <c r="L19" s="1"/>
  <c r="G11"/>
  <c r="L11" s="1"/>
  <c r="G7"/>
  <c r="L7" s="1"/>
  <c r="G5"/>
  <c r="L5" s="1"/>
  <c r="K37"/>
  <c r="K28"/>
  <c r="K26"/>
  <c r="K24"/>
  <c r="K22"/>
  <c r="K20"/>
  <c r="K18"/>
  <c r="K16"/>
  <c r="K14"/>
  <c r="K12"/>
  <c r="K10"/>
  <c r="K8"/>
  <c r="K4"/>
  <c r="K23"/>
  <c r="K21"/>
  <c r="G27"/>
  <c r="L27" s="1"/>
  <c r="G23"/>
  <c r="L23" s="1"/>
  <c r="G21"/>
  <c r="L21" s="1"/>
  <c r="G18"/>
  <c r="L18" s="1"/>
  <c r="K29"/>
  <c r="K13"/>
  <c r="G26"/>
  <c r="L26" s="1"/>
  <c r="G15"/>
  <c r="L15" s="1"/>
  <c r="G13"/>
  <c r="L13" s="1"/>
  <c r="G10"/>
  <c r="L10" s="1"/>
  <c r="G4"/>
  <c r="K36"/>
  <c r="K30"/>
  <c r="K27"/>
  <c r="K25"/>
  <c r="K17"/>
  <c r="K11"/>
  <c r="K9"/>
  <c r="G25"/>
  <c r="L25" s="1"/>
  <c r="G22"/>
  <c r="L22" s="1"/>
  <c r="G17"/>
  <c r="L17" s="1"/>
  <c r="G14"/>
  <c r="L14" s="1"/>
  <c r="G9"/>
  <c r="L9" s="1"/>
  <c r="G6"/>
  <c r="L6" s="1"/>
  <c r="G28"/>
  <c r="L28" s="1"/>
  <c r="G24"/>
  <c r="L24" s="1"/>
  <c r="G20"/>
  <c r="L20" s="1"/>
  <c r="G16"/>
  <c r="L16" s="1"/>
  <c r="G12"/>
  <c r="L12" s="1"/>
  <c r="G8"/>
  <c r="L8" s="1"/>
  <c r="J3"/>
  <c r="K3" l="1"/>
  <c r="L4"/>
  <c r="G3"/>
  <c r="L3" s="1"/>
</calcChain>
</file>

<file path=xl/sharedStrings.xml><?xml version="1.0" encoding="utf-8"?>
<sst xmlns="http://schemas.openxmlformats.org/spreadsheetml/2006/main" count="117" uniqueCount="75">
  <si>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</si>
  <si>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</si>
  <si>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</si>
  <si>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</si>
  <si>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</si>
  <si>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</si>
  <si>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</si>
  <si>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</si>
  <si>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</si>
  <si>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</si>
  <si>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</si>
  <si>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</si>
  <si>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</si>
  <si>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</si>
  <si>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</si>
  <si>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</si>
  <si>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</si>
  <si>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</si>
  <si>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</si>
  <si>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</si>
  <si>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</si>
  <si>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</si>
  <si>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</si>
  <si>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</si>
  <si>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</si>
  <si>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</si>
  <si>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</si>
  <si>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</si>
  <si>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</si>
  <si>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</si>
  <si>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</si>
  <si>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</si>
  <si>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</si>
  <si>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</si>
  <si>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</si>
  <si>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</si>
  <si>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</si>
  <si>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</si>
  <si>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</si>
  <si>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</si>
  <si>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</si>
  <si>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</si>
  <si>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</si>
  <si>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</si>
  <si>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</si>
  <si>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</si>
  <si>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</si>
  <si>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</si>
  <si>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</si>
  <si>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</si>
  <si>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</si>
  <si>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</si>
  <si>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</si>
  <si>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</si>
  <si>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</si>
  <si>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</si>
  <si>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</si>
  <si>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</si>
  <si>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</si>
  <si>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</si>
  <si>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</si>
  <si>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</si>
  <si>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</si>
  <si>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>DEPT</t>
  </si>
  <si>
    <t>QTY</t>
  </si>
  <si>
    <t>AMT</t>
  </si>
  <si>
    <t>COST</t>
  </si>
  <si>
    <t>PROFIT</t>
  </si>
  <si>
    <t>PROFIT_RATE</t>
  </si>
  <si>
    <t>70-手机通信自营</t>
  </si>
  <si>
    <t>41-周转筐</t>
  </si>
  <si>
    <r>
      <t>74-</t>
    </r>
    <r>
      <rPr>
        <sz val="8"/>
        <color rgb="FF000000"/>
        <rFont val="宋体"/>
        <family val="3"/>
        <charset val="134"/>
      </rPr>
      <t>赠品</t>
    </r>
    <phoneticPr fontId="23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</si>
  <si>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</si>
  <si>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23" type="noConversion"/>
  </si>
  <si>
    <t xml:space="preserve">   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</si>
</sst>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</numFmts>
  <fonts count="58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11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33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4" fillId="0" borderId="0"/>
    <xf numFmtId="43" fontId="34" fillId="0" borderId="0" applyFont="0" applyFill="0" applyBorder="0" applyAlignment="0" applyProtection="0"/>
    <xf numFmtId="41" fontId="34" fillId="0" borderId="0" applyFont="0" applyFill="0" applyBorder="0" applyAlignment="0" applyProtection="0"/>
    <xf numFmtId="178" fontId="34" fillId="0" borderId="0" applyFont="0" applyFill="0" applyBorder="0" applyAlignment="0" applyProtection="0"/>
    <xf numFmtId="179" fontId="34" fillId="0" borderId="0" applyFon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1" applyNumberFormat="0" applyFill="0" applyAlignment="0" applyProtection="0"/>
    <xf numFmtId="0" fontId="40" fillId="0" borderId="2" applyNumberFormat="0" applyFill="0" applyAlignment="0" applyProtection="0"/>
    <xf numFmtId="0" fontId="41" fillId="0" borderId="3" applyNumberFormat="0" applyFill="0" applyAlignment="0" applyProtection="0"/>
    <xf numFmtId="0" fontId="41" fillId="0" borderId="0" applyNumberFormat="0" applyFill="0" applyBorder="0" applyAlignment="0" applyProtection="0"/>
    <xf numFmtId="0" fontId="44" fillId="2" borderId="0" applyNumberFormat="0" applyBorder="0" applyAlignment="0" applyProtection="0"/>
    <xf numFmtId="0" fontId="42" fillId="3" borderId="0" applyNumberFormat="0" applyBorder="0" applyAlignment="0" applyProtection="0"/>
    <xf numFmtId="0" fontId="51" fillId="4" borderId="0" applyNumberFormat="0" applyBorder="0" applyAlignment="0" applyProtection="0"/>
    <xf numFmtId="0" fontId="53" fillId="5" borderId="4" applyNumberFormat="0" applyAlignment="0" applyProtection="0"/>
    <xf numFmtId="0" fontId="52" fillId="6" borderId="5" applyNumberFormat="0" applyAlignment="0" applyProtection="0"/>
    <xf numFmtId="0" fontId="46" fillId="6" borderId="4" applyNumberFormat="0" applyAlignment="0" applyProtection="0"/>
    <xf numFmtId="0" fontId="50" fillId="0" borderId="6" applyNumberFormat="0" applyFill="0" applyAlignment="0" applyProtection="0"/>
    <xf numFmtId="0" fontId="47" fillId="7" borderId="7" applyNumberFormat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5" fillId="0" borderId="9" applyNumberFormat="0" applyFill="0" applyAlignment="0" applyProtection="0"/>
    <xf numFmtId="0" fontId="36" fillId="9" borderId="0" applyNumberFormat="0" applyBorder="0" applyAlignment="0" applyProtection="0"/>
    <xf numFmtId="0" fontId="35" fillId="10" borderId="0" applyNumberFormat="0" applyBorder="0" applyAlignment="0" applyProtection="0"/>
    <xf numFmtId="0" fontId="35" fillId="11" borderId="0" applyNumberFormat="0" applyBorder="0" applyAlignment="0" applyProtection="0"/>
    <xf numFmtId="0" fontId="36" fillId="12" borderId="0" applyNumberFormat="0" applyBorder="0" applyAlignment="0" applyProtection="0"/>
    <xf numFmtId="0" fontId="36" fillId="13" borderId="0" applyNumberFormat="0" applyBorder="0" applyAlignment="0" applyProtection="0"/>
    <xf numFmtId="0" fontId="35" fillId="14" borderId="0" applyNumberFormat="0" applyBorder="0" applyAlignment="0" applyProtection="0"/>
    <xf numFmtId="0" fontId="35" fillId="15" borderId="0" applyNumberFormat="0" applyBorder="0" applyAlignment="0" applyProtection="0"/>
    <xf numFmtId="0" fontId="36" fillId="16" borderId="0" applyNumberFormat="0" applyBorder="0" applyAlignment="0" applyProtection="0"/>
    <xf numFmtId="0" fontId="36" fillId="17" borderId="0" applyNumberFormat="0" applyBorder="0" applyAlignment="0" applyProtection="0"/>
    <xf numFmtId="0" fontId="35" fillId="18" borderId="0" applyNumberFormat="0" applyBorder="0" applyAlignment="0" applyProtection="0"/>
    <xf numFmtId="0" fontId="35" fillId="19" borderId="0" applyNumberFormat="0" applyBorder="0" applyAlignment="0" applyProtection="0"/>
    <xf numFmtId="0" fontId="36" fillId="20" borderId="0" applyNumberFormat="0" applyBorder="0" applyAlignment="0" applyProtection="0"/>
    <xf numFmtId="0" fontId="36" fillId="21" borderId="0" applyNumberFormat="0" applyBorder="0" applyAlignment="0" applyProtection="0"/>
    <xf numFmtId="0" fontId="35" fillId="22" borderId="0" applyNumberFormat="0" applyBorder="0" applyAlignment="0" applyProtection="0"/>
    <xf numFmtId="0" fontId="35" fillId="23" borderId="0" applyNumberFormat="0" applyBorder="0" applyAlignment="0" applyProtection="0"/>
    <xf numFmtId="0" fontId="36" fillId="24" borderId="0" applyNumberFormat="0" applyBorder="0" applyAlignment="0" applyProtection="0"/>
    <xf numFmtId="0" fontId="36" fillId="25" borderId="0" applyNumberFormat="0" applyBorder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29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6" fillId="32" borderId="0" applyNumberFormat="0" applyBorder="0" applyAlignment="0" applyProtection="0"/>
    <xf numFmtId="0" fontId="43" fillId="0" borderId="0" applyNumberFormat="0" applyFill="0" applyBorder="0" applyAlignment="0" applyProtection="0">
      <alignment vertical="top"/>
      <protection locked="0"/>
    </xf>
    <xf numFmtId="0" fontId="54" fillId="0" borderId="0" applyNumberFormat="0" applyFill="0" applyBorder="0" applyAlignment="0" applyProtection="0">
      <alignment vertical="top"/>
      <protection locked="0"/>
    </xf>
    <xf numFmtId="0" fontId="37" fillId="38" borderId="21">
      <alignment vertical="center"/>
    </xf>
    <xf numFmtId="0" fontId="56" fillId="0" borderId="0"/>
  </cellStyleXfs>
  <cellXfs count="77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20" fillId="0" borderId="0" xfId="0" applyFont="1">
      <alignment vertical="center"/>
    </xf>
    <xf numFmtId="1" fontId="55" fillId="0" borderId="0" xfId="0" applyNumberFormat="1" applyFont="1" applyAlignment="1"/>
    <xf numFmtId="0" fontId="55" fillId="0" borderId="0" xfId="0" applyNumberFormat="1" applyFont="1" applyAlignment="1"/>
    <xf numFmtId="0" fontId="20" fillId="0" borderId="0" xfId="0" applyFont="1">
      <alignment vertical="center"/>
    </xf>
    <xf numFmtId="0" fontId="20" fillId="0" borderId="0" xfId="0" applyFont="1">
      <alignment vertical="center"/>
    </xf>
    <xf numFmtId="0" fontId="56" fillId="0" borderId="0" xfId="110"/>
    <xf numFmtId="0" fontId="57" fillId="0" borderId="0" xfId="110" applyNumberFormat="1" applyFont="1"/>
    <xf numFmtId="0" fontId="26" fillId="0" borderId="0" xfId="0" applyFont="1" applyAlignment="1">
      <alignment horizontal="left" wrapText="1"/>
    </xf>
    <xf numFmtId="0" fontId="32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  <xf numFmtId="0" fontId="21" fillId="33" borderId="18" xfId="0" applyFont="1" applyFill="1" applyBorder="1" applyAlignment="1">
      <alignment vertical="center" wrapText="1"/>
    </xf>
    <xf numFmtId="49" fontId="21" fillId="33" borderId="18" xfId="0" applyNumberFormat="1" applyFont="1" applyFill="1" applyBorder="1" applyAlignment="1">
      <alignment horizontal="left" vertical="top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</cellXfs>
  <cellStyles count="111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20% - 着色 1 2" xfId="84"/>
    <cellStyle name="20% - 着色 2 2" xfId="88"/>
    <cellStyle name="20% - 着色 3 2" xfId="92"/>
    <cellStyle name="20% - 着色 4 2" xfId="96"/>
    <cellStyle name="20% - 着色 5 2" xfId="100"/>
    <cellStyle name="20% - 着色 6 2" xfId="104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40% - 着色 1 2" xfId="85"/>
    <cellStyle name="40% - 着色 2 2" xfId="89"/>
    <cellStyle name="40% - 着色 3 2" xfId="93"/>
    <cellStyle name="40% - 着色 4 2" xfId="97"/>
    <cellStyle name="40% - 着色 5 2" xfId="101"/>
    <cellStyle name="40% - 着色 6 2" xfId="105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60% - 着色 1 2" xfId="86"/>
    <cellStyle name="60% - 着色 2 2" xfId="90"/>
    <cellStyle name="60% - 着色 3 2" xfId="94"/>
    <cellStyle name="60% - 着色 4 2" xfId="98"/>
    <cellStyle name="60% - 着色 5 2" xfId="102"/>
    <cellStyle name="60% - 着色 6 2" xfId="106"/>
    <cellStyle name="OBI_ColHeader" xfId="109"/>
    <cellStyle name="标题" xfId="1" builtinId="15" customBuiltin="1"/>
    <cellStyle name="标题 1" xfId="2" builtinId="16" customBuiltin="1"/>
    <cellStyle name="标题 1 2" xfId="68"/>
    <cellStyle name="标题 2" xfId="3" builtinId="17" customBuiltin="1"/>
    <cellStyle name="标题 2 2" xfId="69"/>
    <cellStyle name="标题 3" xfId="4" builtinId="18" customBuiltin="1"/>
    <cellStyle name="标题 3 2" xfId="70"/>
    <cellStyle name="标题 4" xfId="5" builtinId="19" customBuiltin="1"/>
    <cellStyle name="标题 4 2" xfId="71"/>
    <cellStyle name="标题 5" xfId="53"/>
    <cellStyle name="标题 6" xfId="67"/>
    <cellStyle name="差" xfId="7" builtinId="27" customBuiltin="1"/>
    <cellStyle name="差 2" xfId="73"/>
    <cellStyle name="常规" xfId="0" builtinId="0"/>
    <cellStyle name="常规 10" xfId="52"/>
    <cellStyle name="常规 10 2" xfId="61"/>
    <cellStyle name="常规 11" xfId="62"/>
    <cellStyle name="常规 12" xfId="110"/>
    <cellStyle name="常规 2" xfId="44"/>
    <cellStyle name="常规 3" xfId="45"/>
    <cellStyle name="常规 3 2" xfId="54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好" xfId="6" builtinId="26" customBuiltin="1"/>
    <cellStyle name="好 2" xfId="72"/>
    <cellStyle name="汇总" xfId="17" builtinId="25" customBuiltin="1"/>
    <cellStyle name="汇总 2" xfId="82"/>
    <cellStyle name="货币 2" xfId="65"/>
    <cellStyle name="货币[0] 2" xfId="66"/>
    <cellStyle name="计算" xfId="11" builtinId="22" customBuiltin="1"/>
    <cellStyle name="计算 2" xfId="77"/>
    <cellStyle name="检查单元格" xfId="13" builtinId="23" customBuiltin="1"/>
    <cellStyle name="检查单元格 2" xfId="79"/>
    <cellStyle name="解释性文本" xfId="16" builtinId="53" customBuiltin="1"/>
    <cellStyle name="解释性文本 2" xfId="81"/>
    <cellStyle name="警告文本" xfId="14" builtinId="11" customBuiltin="1"/>
    <cellStyle name="警告文本 2" xfId="80"/>
    <cellStyle name="链接单元格" xfId="12" builtinId="24" customBuiltin="1"/>
    <cellStyle name="链接单元格 2" xfId="78"/>
    <cellStyle name="千位分隔 2" xfId="63"/>
    <cellStyle name="千位分隔[0] 2" xfId="64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适中 2" xfId="74"/>
    <cellStyle name="输出" xfId="10" builtinId="21" customBuiltin="1"/>
    <cellStyle name="输出 2" xfId="76"/>
    <cellStyle name="输入" xfId="9" builtinId="20" customBuiltin="1"/>
    <cellStyle name="输入 2" xfId="75"/>
    <cellStyle name="已访问的超链接" xfId="43" builtinId="9" customBuiltin="1"/>
    <cellStyle name="已访问的超链接 2" xfId="108"/>
    <cellStyle name="着色 1 2" xfId="83"/>
    <cellStyle name="着色 2 2" xfId="87"/>
    <cellStyle name="着色 3 2" xfId="91"/>
    <cellStyle name="着色 4 2" xfId="95"/>
    <cellStyle name="着色 5 2" xfId="99"/>
    <cellStyle name="着色 6 2" xfId="103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86" Type="http://schemas.openxmlformats.org/officeDocument/2006/relationships/image" Target="cid:f41228aa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466" Type="http://schemas.openxmlformats.org/officeDocument/2006/relationships/image" Target="cid:70e25481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477" Type="http://schemas.openxmlformats.org/officeDocument/2006/relationships/hyperlink" Target="cid:d507c829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71" Type="http://schemas.openxmlformats.org/officeDocument/2006/relationships/hyperlink" Target="cid:bb0725832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88" Type="http://schemas.openxmlformats.org/officeDocument/2006/relationships/image" Target="cid:f921107413" TargetMode="External"/><Relationship Id="rId24" Type="http://schemas.openxmlformats.org/officeDocument/2006/relationships/image" Target="cid:97a883f913" TargetMode="External"/><Relationship Id="rId45" Type="http://schemas.openxmlformats.org/officeDocument/2006/relationships/hyperlink" Target="cid:cb1fd4bc2" TargetMode="External"/><Relationship Id="rId66" Type="http://schemas.openxmlformats.org/officeDocument/2006/relationships/image" Target="cid:38f9f3713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48" Type="http://schemas.openxmlformats.org/officeDocument/2006/relationships/image" Target="cid:c1af07a713" TargetMode="External"/><Relationship Id="rId369" Type="http://schemas.openxmlformats.org/officeDocument/2006/relationships/hyperlink" Target="cid:2dd545122" TargetMode="External"/><Relationship Id="rId152" Type="http://schemas.openxmlformats.org/officeDocument/2006/relationships/image" Target="cid:ecaa3d3d13" TargetMode="External"/><Relationship Id="rId173" Type="http://schemas.openxmlformats.org/officeDocument/2006/relationships/hyperlink" Target="cid:2421fe292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15" Type="http://schemas.openxmlformats.org/officeDocument/2006/relationships/hyperlink" Target="cid:723deda52" TargetMode="External"/><Relationship Id="rId436" Type="http://schemas.openxmlformats.org/officeDocument/2006/relationships/image" Target="cid:c9d21daa13" TargetMode="External"/><Relationship Id="rId457" Type="http://schemas.openxmlformats.org/officeDocument/2006/relationships/hyperlink" Target="cid:9ab5e2f82" TargetMode="External"/><Relationship Id="rId240" Type="http://schemas.openxmlformats.org/officeDocument/2006/relationships/image" Target="cid:25a2b89113" TargetMode="External"/><Relationship Id="rId261" Type="http://schemas.openxmlformats.org/officeDocument/2006/relationships/hyperlink" Target="cid:7804080e2" TargetMode="External"/><Relationship Id="rId478" Type="http://schemas.openxmlformats.org/officeDocument/2006/relationships/image" Target="cid:d507c84813" TargetMode="External"/><Relationship Id="rId14" Type="http://schemas.openxmlformats.org/officeDocument/2006/relationships/image" Target="cid:78c0f48013" TargetMode="External"/><Relationship Id="rId35" Type="http://schemas.openxmlformats.org/officeDocument/2006/relationships/hyperlink" Target="cid:bbb2de7c2" TargetMode="External"/><Relationship Id="rId56" Type="http://schemas.openxmlformats.org/officeDocument/2006/relationships/image" Target="cid:e76dc9a413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17" Type="http://schemas.openxmlformats.org/officeDocument/2006/relationships/hyperlink" Target="cid:5588ec4e2" TargetMode="External"/><Relationship Id="rId338" Type="http://schemas.openxmlformats.org/officeDocument/2006/relationships/image" Target="cid:9d975cd113" TargetMode="External"/><Relationship Id="rId359" Type="http://schemas.openxmlformats.org/officeDocument/2006/relationships/hyperlink" Target="cid:9d9111c2" TargetMode="External"/><Relationship Id="rId8" Type="http://schemas.openxmlformats.org/officeDocument/2006/relationships/image" Target="cid:7393133f13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42" Type="http://schemas.openxmlformats.org/officeDocument/2006/relationships/image" Target="cid:e129789e13" TargetMode="External"/><Relationship Id="rId163" Type="http://schemas.openxmlformats.org/officeDocument/2006/relationships/hyperlink" Target="cid:a6fd2d02" TargetMode="External"/><Relationship Id="rId184" Type="http://schemas.openxmlformats.org/officeDocument/2006/relationships/image" Target="cid:4d58e2a713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26" Type="http://schemas.openxmlformats.org/officeDocument/2006/relationships/image" Target="cid:964fe90e13" TargetMode="External"/><Relationship Id="rId447" Type="http://schemas.openxmlformats.org/officeDocument/2006/relationships/hyperlink" Target="cid:f3fbabf82" TargetMode="External"/><Relationship Id="rId230" Type="http://schemas.openxmlformats.org/officeDocument/2006/relationships/image" Target="cid:196d9a913" TargetMode="External"/><Relationship Id="rId251" Type="http://schemas.openxmlformats.org/officeDocument/2006/relationships/hyperlink" Target="cid:53f9d4bf2" TargetMode="External"/><Relationship Id="rId468" Type="http://schemas.openxmlformats.org/officeDocument/2006/relationships/image" Target="cid:f70f260213" TargetMode="External"/><Relationship Id="rId489" Type="http://schemas.openxmlformats.org/officeDocument/2006/relationships/hyperlink" Target="cid:dbb20812" TargetMode="External"/><Relationship Id="rId25" Type="http://schemas.openxmlformats.org/officeDocument/2006/relationships/hyperlink" Target="cid:97aae1182" TargetMode="External"/><Relationship Id="rId46" Type="http://schemas.openxmlformats.org/officeDocument/2006/relationships/image" Target="cid:cb1fd4e013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28" Type="http://schemas.openxmlformats.org/officeDocument/2006/relationships/image" Target="cid:88fc8e9d13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32" Type="http://schemas.openxmlformats.org/officeDocument/2006/relationships/image" Target="cid:c246516c13" TargetMode="External"/><Relationship Id="rId153" Type="http://schemas.openxmlformats.org/officeDocument/2006/relationships/hyperlink" Target="cid:ed7946d52" TargetMode="External"/><Relationship Id="rId174" Type="http://schemas.openxmlformats.org/officeDocument/2006/relationships/image" Target="cid:2421fe4c13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381" Type="http://schemas.openxmlformats.org/officeDocument/2006/relationships/hyperlink" Target="cid:b9568b732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458" Type="http://schemas.openxmlformats.org/officeDocument/2006/relationships/image" Target="cid:9ab5e32213" TargetMode="External"/><Relationship Id="rId479" Type="http://schemas.openxmlformats.org/officeDocument/2006/relationships/hyperlink" Target="cid:db19d21f2" TargetMode="External"/><Relationship Id="rId15" Type="http://schemas.openxmlformats.org/officeDocument/2006/relationships/hyperlink" Target="cid:7dde59952" TargetMode="External"/><Relationship Id="rId36" Type="http://schemas.openxmlformats.org/officeDocument/2006/relationships/image" Target="cid:bbb2dea413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283" Type="http://schemas.openxmlformats.org/officeDocument/2006/relationships/hyperlink" Target="cid:d51f220c2" TargetMode="External"/><Relationship Id="rId318" Type="http://schemas.openxmlformats.org/officeDocument/2006/relationships/image" Target="cid:5588ec7013" TargetMode="External"/><Relationship Id="rId339" Type="http://schemas.openxmlformats.org/officeDocument/2006/relationships/hyperlink" Target="cid:ad0a8bb92" TargetMode="External"/><Relationship Id="rId490" Type="http://schemas.openxmlformats.org/officeDocument/2006/relationships/image" Target="cid:dbb20a913" TargetMode="External"/><Relationship Id="rId78" Type="http://schemas.openxmlformats.org/officeDocument/2006/relationships/image" Target="cid:27d3d8c413" TargetMode="External"/><Relationship Id="rId99" Type="http://schemas.openxmlformats.org/officeDocument/2006/relationships/hyperlink" Target="cid:6fdc68d82" TargetMode="External"/><Relationship Id="rId101" Type="http://schemas.openxmlformats.org/officeDocument/2006/relationships/hyperlink" Target="cid:750aa1bc2" TargetMode="External"/><Relationship Id="rId122" Type="http://schemas.openxmlformats.org/officeDocument/2006/relationships/image" Target="cid:a88b2fa613" TargetMode="External"/><Relationship Id="rId143" Type="http://schemas.openxmlformats.org/officeDocument/2006/relationships/hyperlink" Target="cid:e2636a2d2" TargetMode="External"/><Relationship Id="rId164" Type="http://schemas.openxmlformats.org/officeDocument/2006/relationships/image" Target="cid:a6fd2fd13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371" Type="http://schemas.openxmlformats.org/officeDocument/2006/relationships/hyperlink" Target="cid:4276af462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27" Type="http://schemas.openxmlformats.org/officeDocument/2006/relationships/hyperlink" Target="cid:a5bfde7a2" TargetMode="External"/><Relationship Id="rId448" Type="http://schemas.openxmlformats.org/officeDocument/2006/relationships/image" Target="cid:f3fbac1e13" TargetMode="External"/><Relationship Id="rId469" Type="http://schemas.openxmlformats.org/officeDocument/2006/relationships/hyperlink" Target="cid:1643af6f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52" Type="http://schemas.openxmlformats.org/officeDocument/2006/relationships/image" Target="cid:53f9d4e613" TargetMode="External"/><Relationship Id="rId273" Type="http://schemas.openxmlformats.org/officeDocument/2006/relationships/hyperlink" Target="cid:bb0832652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329" Type="http://schemas.openxmlformats.org/officeDocument/2006/relationships/hyperlink" Target="cid:89df9e5f2" TargetMode="External"/><Relationship Id="rId480" Type="http://schemas.openxmlformats.org/officeDocument/2006/relationships/image" Target="cid:db19d24313" TargetMode="External"/><Relationship Id="rId47" Type="http://schemas.openxmlformats.org/officeDocument/2006/relationships/hyperlink" Target="cid:d0b588612" TargetMode="External"/><Relationship Id="rId68" Type="http://schemas.openxmlformats.org/officeDocument/2006/relationships/image" Target="cid:392276913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33" Type="http://schemas.openxmlformats.org/officeDocument/2006/relationships/hyperlink" Target="cid:c8af4ef42" TargetMode="External"/><Relationship Id="rId154" Type="http://schemas.openxmlformats.org/officeDocument/2006/relationships/image" Target="cid:ed79471e13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17" Type="http://schemas.openxmlformats.org/officeDocument/2006/relationships/hyperlink" Target="cid:81b7b20d2" TargetMode="External"/><Relationship Id="rId438" Type="http://schemas.openxmlformats.org/officeDocument/2006/relationships/image" Target="cid:cef11cb313" TargetMode="External"/><Relationship Id="rId459" Type="http://schemas.openxmlformats.org/officeDocument/2006/relationships/hyperlink" Target="cid:9ffc73f8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42" Type="http://schemas.openxmlformats.org/officeDocument/2006/relationships/image" Target="cid:2accc0ec13" TargetMode="External"/><Relationship Id="rId263" Type="http://schemas.openxmlformats.org/officeDocument/2006/relationships/hyperlink" Target="cid:7d2b2ff72" TargetMode="External"/><Relationship Id="rId284" Type="http://schemas.openxmlformats.org/officeDocument/2006/relationships/image" Target="cid:d51f223613" TargetMode="External"/><Relationship Id="rId319" Type="http://schemas.openxmlformats.org/officeDocument/2006/relationships/hyperlink" Target="cid:64f5efd42" TargetMode="External"/><Relationship Id="rId470" Type="http://schemas.openxmlformats.org/officeDocument/2006/relationships/image" Target="cid:1643af9513" TargetMode="External"/><Relationship Id="rId491" Type="http://schemas.openxmlformats.org/officeDocument/2006/relationships/hyperlink" Target="cid:12de1e112" TargetMode="External"/><Relationship Id="rId37" Type="http://schemas.openxmlformats.org/officeDocument/2006/relationships/hyperlink" Target="cid:bbb631c12" TargetMode="External"/><Relationship Id="rId58" Type="http://schemas.openxmlformats.org/officeDocument/2006/relationships/image" Target="cid:eca83a0c13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23" Type="http://schemas.openxmlformats.org/officeDocument/2006/relationships/hyperlink" Target="cid:b896ad462" TargetMode="External"/><Relationship Id="rId144" Type="http://schemas.openxmlformats.org/officeDocument/2006/relationships/image" Target="cid:e2636a6713" TargetMode="External"/><Relationship Id="rId330" Type="http://schemas.openxmlformats.org/officeDocument/2006/relationships/image" Target="cid:89dfa1d413" TargetMode="External"/><Relationship Id="rId90" Type="http://schemas.openxmlformats.org/officeDocument/2006/relationships/image" Target="cid:3c6fa8b013" TargetMode="External"/><Relationship Id="rId165" Type="http://schemas.openxmlformats.org/officeDocument/2006/relationships/hyperlink" Target="cid:a9baa6a2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72" Type="http://schemas.openxmlformats.org/officeDocument/2006/relationships/image" Target="cid:4276af6213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28" Type="http://schemas.openxmlformats.org/officeDocument/2006/relationships/image" Target="cid:a5bfdea013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32" Type="http://schemas.openxmlformats.org/officeDocument/2006/relationships/image" Target="cid:7e6338613" TargetMode="External"/><Relationship Id="rId253" Type="http://schemas.openxmlformats.org/officeDocument/2006/relationships/hyperlink" Target="cid:592330e12" TargetMode="External"/><Relationship Id="rId274" Type="http://schemas.openxmlformats.org/officeDocument/2006/relationships/image" Target="cid:bb08328813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481" Type="http://schemas.openxmlformats.org/officeDocument/2006/relationships/hyperlink" Target="cid:e9adde472" TargetMode="External"/><Relationship Id="rId27" Type="http://schemas.openxmlformats.org/officeDocument/2006/relationships/hyperlink" Target="cid:9cc12f202" TargetMode="External"/><Relationship Id="rId48" Type="http://schemas.openxmlformats.org/officeDocument/2006/relationships/image" Target="cid:d0b5888713" TargetMode="External"/><Relationship Id="rId69" Type="http://schemas.openxmlformats.org/officeDocument/2006/relationships/hyperlink" Target="cid:e0ef2af2" TargetMode="External"/><Relationship Id="rId113" Type="http://schemas.openxmlformats.org/officeDocument/2006/relationships/hyperlink" Target="cid:93d06cfe2" TargetMode="External"/><Relationship Id="rId134" Type="http://schemas.openxmlformats.org/officeDocument/2006/relationships/image" Target="cid:c8af4f1913" TargetMode="External"/><Relationship Id="rId320" Type="http://schemas.openxmlformats.org/officeDocument/2006/relationships/image" Target="cid:64f5effa13" TargetMode="External"/><Relationship Id="rId80" Type="http://schemas.openxmlformats.org/officeDocument/2006/relationships/image" Target="cid:27d58f7c13" TargetMode="External"/><Relationship Id="rId155" Type="http://schemas.openxmlformats.org/officeDocument/2006/relationships/hyperlink" Target="cid:f09b1ba62" TargetMode="External"/><Relationship Id="rId176" Type="http://schemas.openxmlformats.org/officeDocument/2006/relationships/image" Target="cid:2a30ebbf13" TargetMode="External"/><Relationship Id="rId197" Type="http://schemas.openxmlformats.org/officeDocument/2006/relationships/hyperlink" Target="cid:9a94d6742" TargetMode="External"/><Relationship Id="rId341" Type="http://schemas.openxmlformats.org/officeDocument/2006/relationships/hyperlink" Target="cid:b23869842" TargetMode="External"/><Relationship Id="rId362" Type="http://schemas.openxmlformats.org/officeDocument/2006/relationships/image" Target="cid:193e37f713" TargetMode="External"/><Relationship Id="rId383" Type="http://schemas.openxmlformats.org/officeDocument/2006/relationships/hyperlink" Target="cid:cd6ed5c92" TargetMode="External"/><Relationship Id="rId418" Type="http://schemas.openxmlformats.org/officeDocument/2006/relationships/image" Target="cid:81b7b22f13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22" Type="http://schemas.openxmlformats.org/officeDocument/2006/relationships/image" Target="cid:e7d8c5be13" TargetMode="External"/><Relationship Id="rId243" Type="http://schemas.openxmlformats.org/officeDocument/2006/relationships/hyperlink" Target="cid:2fee70f82" TargetMode="External"/><Relationship Id="rId264" Type="http://schemas.openxmlformats.org/officeDocument/2006/relationships/image" Target="cid:7d2b301d13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471" Type="http://schemas.openxmlformats.org/officeDocument/2006/relationships/hyperlink" Target="cid:c5b52bce2" TargetMode="External"/><Relationship Id="rId17" Type="http://schemas.openxmlformats.org/officeDocument/2006/relationships/hyperlink" Target="cid:883802342" TargetMode="External"/><Relationship Id="rId38" Type="http://schemas.openxmlformats.org/officeDocument/2006/relationships/image" Target="cid:bbb631eb13" TargetMode="External"/><Relationship Id="rId59" Type="http://schemas.openxmlformats.org/officeDocument/2006/relationships/hyperlink" Target="cid:ef30262e2" TargetMode="External"/><Relationship Id="rId103" Type="http://schemas.openxmlformats.org/officeDocument/2006/relationships/hyperlink" Target="cid:7a31edb12" TargetMode="External"/><Relationship Id="rId124" Type="http://schemas.openxmlformats.org/officeDocument/2006/relationships/image" Target="cid:b896ad6d13" TargetMode="External"/><Relationship Id="rId310" Type="http://schemas.openxmlformats.org/officeDocument/2006/relationships/image" Target="cid:2c47223813" TargetMode="External"/><Relationship Id="rId492" Type="http://schemas.openxmlformats.org/officeDocument/2006/relationships/image" Target="cid:12de1e3b13" TargetMode="External"/><Relationship Id="rId70" Type="http://schemas.openxmlformats.org/officeDocument/2006/relationships/image" Target="cid:e0ef2d2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66" Type="http://schemas.openxmlformats.org/officeDocument/2006/relationships/image" Target="cid:a9baa8e13" TargetMode="External"/><Relationship Id="rId187" Type="http://schemas.openxmlformats.org/officeDocument/2006/relationships/hyperlink" Target="cid:579a7efa2" TargetMode="External"/><Relationship Id="rId331" Type="http://schemas.openxmlformats.org/officeDocument/2006/relationships/hyperlink" Target="cid:8e511c9c2" TargetMode="External"/><Relationship Id="rId352" Type="http://schemas.openxmlformats.org/officeDocument/2006/relationships/image" Target="cid:cd2d50ae13" TargetMode="External"/><Relationship Id="rId373" Type="http://schemas.openxmlformats.org/officeDocument/2006/relationships/hyperlink" Target="cid:488d1aa72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12" Type="http://schemas.openxmlformats.org/officeDocument/2006/relationships/image" Target="cid:c607a81c13" TargetMode="External"/><Relationship Id="rId233" Type="http://schemas.openxmlformats.org/officeDocument/2006/relationships/hyperlink" Target="cid:bf349ae2" TargetMode="External"/><Relationship Id="rId254" Type="http://schemas.openxmlformats.org/officeDocument/2006/relationships/image" Target="cid:5923310913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75" Type="http://schemas.openxmlformats.org/officeDocument/2006/relationships/hyperlink" Target="cid:bb0a5c3f2" TargetMode="External"/><Relationship Id="rId296" Type="http://schemas.openxmlformats.org/officeDocument/2006/relationships/image" Target="cid:ea6dd08913" TargetMode="External"/><Relationship Id="rId300" Type="http://schemas.openxmlformats.org/officeDocument/2006/relationships/image" Target="cid:fe112e9913" TargetMode="External"/><Relationship Id="rId461" Type="http://schemas.openxmlformats.org/officeDocument/2006/relationships/hyperlink" Target="cid:c6f2111c2" TargetMode="External"/><Relationship Id="rId482" Type="http://schemas.openxmlformats.org/officeDocument/2006/relationships/image" Target="cid:e9adde6813" TargetMode="External"/><Relationship Id="rId60" Type="http://schemas.openxmlformats.org/officeDocument/2006/relationships/image" Target="cid:ef302654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56" Type="http://schemas.openxmlformats.org/officeDocument/2006/relationships/image" Target="cid:f09b1bd013" TargetMode="External"/><Relationship Id="rId177" Type="http://schemas.openxmlformats.org/officeDocument/2006/relationships/hyperlink" Target="cid:2e6f58082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42" Type="http://schemas.openxmlformats.org/officeDocument/2006/relationships/image" Target="cid:b23869a713" TargetMode="External"/><Relationship Id="rId363" Type="http://schemas.openxmlformats.org/officeDocument/2006/relationships/hyperlink" Target="cid:1e6ccfd42" TargetMode="External"/><Relationship Id="rId384" Type="http://schemas.openxmlformats.org/officeDocument/2006/relationships/image" Target="cid:cd6ed5f013" TargetMode="External"/><Relationship Id="rId419" Type="http://schemas.openxmlformats.org/officeDocument/2006/relationships/hyperlink" Target="cid:87b1650d2" TargetMode="External"/><Relationship Id="rId202" Type="http://schemas.openxmlformats.org/officeDocument/2006/relationships/image" Target="cid:a60cacae13" TargetMode="External"/><Relationship Id="rId223" Type="http://schemas.openxmlformats.org/officeDocument/2006/relationships/hyperlink" Target="cid:ed01ac172" TargetMode="External"/><Relationship Id="rId244" Type="http://schemas.openxmlformats.org/officeDocument/2006/relationships/image" Target="cid:2fee711c13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39" Type="http://schemas.openxmlformats.org/officeDocument/2006/relationships/hyperlink" Target="cid:bbbaca6d2" TargetMode="External"/><Relationship Id="rId265" Type="http://schemas.openxmlformats.org/officeDocument/2006/relationships/hyperlink" Target="cid:8c9b5667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472" Type="http://schemas.openxmlformats.org/officeDocument/2006/relationships/image" Target="cid:c5b52bf313" TargetMode="External"/><Relationship Id="rId493" Type="http://schemas.openxmlformats.org/officeDocument/2006/relationships/hyperlink" Target="cid:17fd9989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25" Type="http://schemas.openxmlformats.org/officeDocument/2006/relationships/hyperlink" Target="cid:b8993a7d2" TargetMode="External"/><Relationship Id="rId146" Type="http://schemas.openxmlformats.org/officeDocument/2006/relationships/image" Target="cid:e293c51913" TargetMode="External"/><Relationship Id="rId167" Type="http://schemas.openxmlformats.org/officeDocument/2006/relationships/hyperlink" Target="cid:fa4c65f2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32" Type="http://schemas.openxmlformats.org/officeDocument/2006/relationships/image" Target="cid:8e511cc513" TargetMode="External"/><Relationship Id="rId353" Type="http://schemas.openxmlformats.org/officeDocument/2006/relationships/hyperlink" Target="cid:d12328e62" TargetMode="External"/><Relationship Id="rId374" Type="http://schemas.openxmlformats.org/officeDocument/2006/relationships/image" Target="cid:488d1ad013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234" Type="http://schemas.openxmlformats.org/officeDocument/2006/relationships/image" Target="cid:bf349d213" TargetMode="External"/><Relationship Id="rId420" Type="http://schemas.openxmlformats.org/officeDocument/2006/relationships/image" Target="cid:87b16533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55" Type="http://schemas.openxmlformats.org/officeDocument/2006/relationships/hyperlink" Target="cid:688eac6f2" TargetMode="External"/><Relationship Id="rId276" Type="http://schemas.openxmlformats.org/officeDocument/2006/relationships/image" Target="cid:bb0a5c6213" TargetMode="External"/><Relationship Id="rId297" Type="http://schemas.openxmlformats.org/officeDocument/2006/relationships/hyperlink" Target="cid:f8f29c962" TargetMode="External"/><Relationship Id="rId441" Type="http://schemas.openxmlformats.org/officeDocument/2006/relationships/hyperlink" Target="cid:d943ccc62" TargetMode="External"/><Relationship Id="rId462" Type="http://schemas.openxmlformats.org/officeDocument/2006/relationships/image" Target="cid:c6f2114013" TargetMode="External"/><Relationship Id="rId483" Type="http://schemas.openxmlformats.org/officeDocument/2006/relationships/hyperlink" Target="cid:eed1948d2" TargetMode="External"/><Relationship Id="rId40" Type="http://schemas.openxmlformats.org/officeDocument/2006/relationships/image" Target="cid:bbbaca8f13" TargetMode="External"/><Relationship Id="rId115" Type="http://schemas.openxmlformats.org/officeDocument/2006/relationships/hyperlink" Target="cid:9917342c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22" Type="http://schemas.openxmlformats.org/officeDocument/2006/relationships/image" Target="cid:7569af6313" TargetMode="External"/><Relationship Id="rId343" Type="http://schemas.openxmlformats.org/officeDocument/2006/relationships/hyperlink" Target="cid:b85e622f2" TargetMode="External"/><Relationship Id="rId364" Type="http://schemas.openxmlformats.org/officeDocument/2006/relationships/image" Target="cid:1e6ccffa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473" Type="http://schemas.openxmlformats.org/officeDocument/2006/relationships/hyperlink" Target="cid:cac018a42" TargetMode="External"/><Relationship Id="rId494" Type="http://schemas.openxmlformats.org/officeDocument/2006/relationships/image" Target="cid:17fd99ae13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463" Type="http://schemas.openxmlformats.org/officeDocument/2006/relationships/hyperlink" Target="cid:cd46ec842" TargetMode="External"/><Relationship Id="rId484" Type="http://schemas.openxmlformats.org/officeDocument/2006/relationships/image" Target="cid:eed194b213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474" Type="http://schemas.openxmlformats.org/officeDocument/2006/relationships/image" Target="cid:cac018c913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495" Type="http://schemas.openxmlformats.org/officeDocument/2006/relationships/hyperlink" Target="cid:1def4279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464" Type="http://schemas.openxmlformats.org/officeDocument/2006/relationships/image" Target="cid:cd46eca713" TargetMode="External"/><Relationship Id="rId303" Type="http://schemas.openxmlformats.org/officeDocument/2006/relationships/hyperlink" Target="cid:85846372" TargetMode="External"/><Relationship Id="rId485" Type="http://schemas.openxmlformats.org/officeDocument/2006/relationships/hyperlink" Target="cid:f412288c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496" Type="http://schemas.openxmlformats.org/officeDocument/2006/relationships/image" Target="cid:1def42a0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476" Type="http://schemas.openxmlformats.org/officeDocument/2006/relationships/image" Target="cid:cfe06461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487" Type="http://schemas.openxmlformats.org/officeDocument/2006/relationships/hyperlink" Target="cid:f9211053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M40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K3" sqref="K3"/>
    </sheetView>
  </sheetViews>
  <sheetFormatPr defaultRowHeight="11.25"/>
  <cols>
    <col min="1" max="1" width="7.75" style="1" customWidth="1"/>
    <col min="2" max="2" width="4.5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3">
      <c r="A1" s="5"/>
      <c r="B1" s="6"/>
      <c r="C1" s="7"/>
      <c r="D1" s="8"/>
      <c r="E1" s="9" t="s">
        <v>0</v>
      </c>
      <c r="F1" s="23" t="s">
        <v>1</v>
      </c>
      <c r="G1" s="10" t="s">
        <v>43</v>
      </c>
      <c r="H1" s="23" t="s">
        <v>2</v>
      </c>
      <c r="I1" s="17" t="s">
        <v>41</v>
      </c>
      <c r="J1" s="18" t="s">
        <v>42</v>
      </c>
      <c r="K1" s="19" t="s">
        <v>44</v>
      </c>
      <c r="L1" s="19" t="s">
        <v>45</v>
      </c>
    </row>
    <row r="2" spans="1:13">
      <c r="A2" s="11" t="s">
        <v>3</v>
      </c>
      <c r="B2" s="12"/>
      <c r="C2" s="60" t="s">
        <v>4</v>
      </c>
      <c r="D2" s="60"/>
      <c r="E2" s="13"/>
      <c r="F2" s="24"/>
      <c r="G2" s="14"/>
      <c r="H2" s="24"/>
      <c r="I2" s="20"/>
      <c r="J2" s="21"/>
      <c r="K2" s="22"/>
      <c r="L2" s="22"/>
    </row>
    <row r="3" spans="1:13">
      <c r="A3" s="62" t="s">
        <v>5</v>
      </c>
      <c r="B3" s="62"/>
      <c r="C3" s="62"/>
      <c r="D3" s="62"/>
      <c r="E3" s="15">
        <f>SUM(E4:E40)</f>
        <v>19485423.341700003</v>
      </c>
      <c r="F3" s="25">
        <f>RA!I7</f>
        <v>3379065.1656999998</v>
      </c>
      <c r="G3" s="16">
        <f>SUM(G4:G40)</f>
        <v>16106358.176000003</v>
      </c>
      <c r="H3" s="27">
        <f>RA!J7</f>
        <v>17.341502447465899</v>
      </c>
      <c r="I3" s="20">
        <f>SUM(I4:I40)</f>
        <v>19485428.326998014</v>
      </c>
      <c r="J3" s="21">
        <f>SUM(J4:J40)</f>
        <v>16106358.199866919</v>
      </c>
      <c r="K3" s="22">
        <f>E3-I3</f>
        <v>-4.9852980114519596</v>
      </c>
      <c r="L3" s="22">
        <f>G3-J3</f>
        <v>-2.3866916075348854E-2</v>
      </c>
    </row>
    <row r="4" spans="1:13">
      <c r="A4" s="63">
        <f>RA!A8</f>
        <v>42326</v>
      </c>
      <c r="B4" s="12">
        <v>12</v>
      </c>
      <c r="C4" s="61" t="s">
        <v>6</v>
      </c>
      <c r="D4" s="61"/>
      <c r="E4" s="15">
        <f>VLOOKUP(C4,RA!B8:D36,3,0)</f>
        <v>789344.04189999995</v>
      </c>
      <c r="F4" s="25">
        <f>VLOOKUP(C4,RA!B8:I39,8,0)</f>
        <v>239175.9797</v>
      </c>
      <c r="G4" s="16">
        <f t="shared" ref="G4:G40" si="0">E4-F4</f>
        <v>550168.06219999993</v>
      </c>
      <c r="H4" s="27">
        <f>RA!J8</f>
        <v>30.300599865717398</v>
      </c>
      <c r="I4" s="20">
        <f>VLOOKUP(B4,RMS!B:D,3,FALSE)</f>
        <v>789344.79686923104</v>
      </c>
      <c r="J4" s="21">
        <f>VLOOKUP(B4,RMS!B:E,4,FALSE)</f>
        <v>550168.07700854703</v>
      </c>
      <c r="K4" s="22">
        <f t="shared" ref="K4:K40" si="1">E4-I4</f>
        <v>-0.75496923108585179</v>
      </c>
      <c r="L4" s="22">
        <f t="shared" ref="L4:L40" si="2">G4-J4</f>
        <v>-1.480854710098356E-2</v>
      </c>
    </row>
    <row r="5" spans="1:13">
      <c r="A5" s="63"/>
      <c r="B5" s="12">
        <v>13</v>
      </c>
      <c r="C5" s="61" t="s">
        <v>7</v>
      </c>
      <c r="D5" s="61"/>
      <c r="E5" s="15">
        <f>VLOOKUP(C5,RA!B8:D37,3,0)</f>
        <v>65832.797099999996</v>
      </c>
      <c r="F5" s="25">
        <f>VLOOKUP(C5,RA!B9:I40,8,0)</f>
        <v>15735.4467</v>
      </c>
      <c r="G5" s="16">
        <f t="shared" si="0"/>
        <v>50097.350399999996</v>
      </c>
      <c r="H5" s="27">
        <f>RA!J9</f>
        <v>23.9021390449169</v>
      </c>
      <c r="I5" s="20">
        <f>VLOOKUP(B5,RMS!B:D,3,FALSE)</f>
        <v>65832.830372498298</v>
      </c>
      <c r="J5" s="21">
        <f>VLOOKUP(B5,RMS!B:E,4,FALSE)</f>
        <v>50097.358800726099</v>
      </c>
      <c r="K5" s="22">
        <f t="shared" si="1"/>
        <v>-3.3272498301812448E-2</v>
      </c>
      <c r="L5" s="22">
        <f t="shared" si="2"/>
        <v>-8.4007261029910296E-3</v>
      </c>
      <c r="M5" s="32"/>
    </row>
    <row r="6" spans="1:13">
      <c r="A6" s="63"/>
      <c r="B6" s="12">
        <v>14</v>
      </c>
      <c r="C6" s="61" t="s">
        <v>8</v>
      </c>
      <c r="D6" s="61"/>
      <c r="E6" s="15">
        <f>VLOOKUP(C6,RA!B10:D38,3,0)</f>
        <v>101370.34669999999</v>
      </c>
      <c r="F6" s="25">
        <f>VLOOKUP(C6,RA!B10:I41,8,0)</f>
        <v>32369.973999999998</v>
      </c>
      <c r="G6" s="16">
        <f t="shared" si="0"/>
        <v>69000.372699999993</v>
      </c>
      <c r="H6" s="27">
        <f>RA!J10</f>
        <v>31.932389553522199</v>
      </c>
      <c r="I6" s="20">
        <f>VLOOKUP(B6,RMS!B:D,3,FALSE)</f>
        <v>101372.30195253799</v>
      </c>
      <c r="J6" s="21">
        <f>VLOOKUP(B6,RMS!B:E,4,FALSE)</f>
        <v>69000.372351057493</v>
      </c>
      <c r="K6" s="22">
        <f>E6-I6</f>
        <v>-1.9552525379986037</v>
      </c>
      <c r="L6" s="22">
        <f t="shared" si="2"/>
        <v>3.4894249984063208E-4</v>
      </c>
      <c r="M6" s="32"/>
    </row>
    <row r="7" spans="1:13">
      <c r="A7" s="63"/>
      <c r="B7" s="12">
        <v>15</v>
      </c>
      <c r="C7" s="61" t="s">
        <v>9</v>
      </c>
      <c r="D7" s="61"/>
      <c r="E7" s="15">
        <f>VLOOKUP(C7,RA!B10:D39,3,0)</f>
        <v>88141.515199999994</v>
      </c>
      <c r="F7" s="25">
        <f>VLOOKUP(C7,RA!B11:I42,8,0)</f>
        <v>21400.040499999999</v>
      </c>
      <c r="G7" s="16">
        <f t="shared" si="0"/>
        <v>66741.474699999992</v>
      </c>
      <c r="H7" s="27">
        <f>RA!J11</f>
        <v>24.2791838232434</v>
      </c>
      <c r="I7" s="20">
        <f>VLOOKUP(B7,RMS!B:D,3,FALSE)</f>
        <v>88141.5413683761</v>
      </c>
      <c r="J7" s="21">
        <f>VLOOKUP(B7,RMS!B:E,4,FALSE)</f>
        <v>66741.475217948697</v>
      </c>
      <c r="K7" s="22">
        <f t="shared" si="1"/>
        <v>-2.6168376105488278E-2</v>
      </c>
      <c r="L7" s="22">
        <f t="shared" si="2"/>
        <v>-5.1794870523735881E-4</v>
      </c>
      <c r="M7" s="32"/>
    </row>
    <row r="8" spans="1:13">
      <c r="A8" s="63"/>
      <c r="B8" s="12">
        <v>16</v>
      </c>
      <c r="C8" s="61" t="s">
        <v>10</v>
      </c>
      <c r="D8" s="61"/>
      <c r="E8" s="15">
        <f>VLOOKUP(C8,RA!B12:D39,3,0)</f>
        <v>644571.18440000003</v>
      </c>
      <c r="F8" s="25">
        <f>VLOOKUP(C8,RA!B12:I43,8,0)</f>
        <v>240041.7513</v>
      </c>
      <c r="G8" s="16">
        <f t="shared" si="0"/>
        <v>404529.43310000002</v>
      </c>
      <c r="H8" s="27">
        <f>RA!J12</f>
        <v>37.240534034025004</v>
      </c>
      <c r="I8" s="20">
        <f>VLOOKUP(B8,RMS!B:D,3,FALSE)</f>
        <v>644571.201337607</v>
      </c>
      <c r="J8" s="21">
        <f>VLOOKUP(B8,RMS!B:E,4,FALSE)</f>
        <v>404529.43390683801</v>
      </c>
      <c r="K8" s="22">
        <f t="shared" si="1"/>
        <v>-1.693760696798563E-2</v>
      </c>
      <c r="L8" s="22">
        <f t="shared" si="2"/>
        <v>-8.0683798296377063E-4</v>
      </c>
      <c r="M8" s="32"/>
    </row>
    <row r="9" spans="1:13">
      <c r="A9" s="63"/>
      <c r="B9" s="12">
        <v>17</v>
      </c>
      <c r="C9" s="61" t="s">
        <v>11</v>
      </c>
      <c r="D9" s="61"/>
      <c r="E9" s="15">
        <f>VLOOKUP(C9,RA!B12:D40,3,0)</f>
        <v>536041.8639</v>
      </c>
      <c r="F9" s="25">
        <f>VLOOKUP(C9,RA!B13:I44,8,0)</f>
        <v>187947.31589999999</v>
      </c>
      <c r="G9" s="16">
        <f t="shared" si="0"/>
        <v>348094.54800000001</v>
      </c>
      <c r="H9" s="27">
        <f>RA!J13</f>
        <v>35.062059245257402</v>
      </c>
      <c r="I9" s="20">
        <f>VLOOKUP(B9,RMS!B:D,3,FALSE)</f>
        <v>536042.09710256394</v>
      </c>
      <c r="J9" s="21">
        <f>VLOOKUP(B9,RMS!B:E,4,FALSE)</f>
        <v>348094.54563931603</v>
      </c>
      <c r="K9" s="22">
        <f t="shared" si="1"/>
        <v>-0.23320256394799799</v>
      </c>
      <c r="L9" s="22">
        <f t="shared" si="2"/>
        <v>2.3606839822605252E-3</v>
      </c>
      <c r="M9" s="32"/>
    </row>
    <row r="10" spans="1:13">
      <c r="A10" s="63"/>
      <c r="B10" s="12">
        <v>18</v>
      </c>
      <c r="C10" s="61" t="s">
        <v>12</v>
      </c>
      <c r="D10" s="61"/>
      <c r="E10" s="15">
        <f>VLOOKUP(C10,RA!B14:D41,3,0)</f>
        <v>189392.21419999999</v>
      </c>
      <c r="F10" s="25">
        <f>VLOOKUP(C10,RA!B14:I44,8,0)</f>
        <v>37310.245900000002</v>
      </c>
      <c r="G10" s="16">
        <f t="shared" si="0"/>
        <v>152081.96829999998</v>
      </c>
      <c r="H10" s="27">
        <f>RA!J14</f>
        <v>19.699989282875201</v>
      </c>
      <c r="I10" s="20">
        <f>VLOOKUP(B10,RMS!B:D,3,FALSE)</f>
        <v>189392.21540598301</v>
      </c>
      <c r="J10" s="21">
        <f>VLOOKUP(B10,RMS!B:E,4,FALSE)</f>
        <v>152081.97241965801</v>
      </c>
      <c r="K10" s="22">
        <f t="shared" si="1"/>
        <v>-1.2059830187354237E-3</v>
      </c>
      <c r="L10" s="22">
        <f t="shared" si="2"/>
        <v>-4.1196580277755857E-3</v>
      </c>
      <c r="M10" s="32"/>
    </row>
    <row r="11" spans="1:13">
      <c r="A11" s="63"/>
      <c r="B11" s="12">
        <v>19</v>
      </c>
      <c r="C11" s="61" t="s">
        <v>13</v>
      </c>
      <c r="D11" s="61"/>
      <c r="E11" s="15">
        <f>VLOOKUP(C11,RA!B14:D42,3,0)</f>
        <v>282615.57760000002</v>
      </c>
      <c r="F11" s="25">
        <f>VLOOKUP(C11,RA!B15:I45,8,0)</f>
        <v>79098.591899999999</v>
      </c>
      <c r="G11" s="16">
        <f t="shared" si="0"/>
        <v>203516.98570000002</v>
      </c>
      <c r="H11" s="27">
        <f>RA!J15</f>
        <v>27.988050967223099</v>
      </c>
      <c r="I11" s="20">
        <f>VLOOKUP(B11,RMS!B:D,3,FALSE)</f>
        <v>282615.62136239302</v>
      </c>
      <c r="J11" s="21">
        <f>VLOOKUP(B11,RMS!B:E,4,FALSE)</f>
        <v>203516.986023932</v>
      </c>
      <c r="K11" s="22">
        <f t="shared" si="1"/>
        <v>-4.3762393004726619E-2</v>
      </c>
      <c r="L11" s="22">
        <f t="shared" si="2"/>
        <v>-3.2393197761848569E-4</v>
      </c>
      <c r="M11" s="32"/>
    </row>
    <row r="12" spans="1:13">
      <c r="A12" s="63"/>
      <c r="B12" s="12">
        <v>21</v>
      </c>
      <c r="C12" s="61" t="s">
        <v>14</v>
      </c>
      <c r="D12" s="61"/>
      <c r="E12" s="15">
        <f>VLOOKUP(C12,RA!B16:D43,3,0)</f>
        <v>880620.3186</v>
      </c>
      <c r="F12" s="25">
        <f>VLOOKUP(C12,RA!B16:I46,8,0)</f>
        <v>80792.970100000006</v>
      </c>
      <c r="G12" s="16">
        <f t="shared" si="0"/>
        <v>799827.34849999996</v>
      </c>
      <c r="H12" s="27">
        <f>RA!J16</f>
        <v>9.1745521189476698</v>
      </c>
      <c r="I12" s="20">
        <f>VLOOKUP(B12,RMS!B:D,3,FALSE)</f>
        <v>880620.22554529901</v>
      </c>
      <c r="J12" s="21">
        <f>VLOOKUP(B12,RMS!B:E,4,FALSE)</f>
        <v>799827.34862478601</v>
      </c>
      <c r="K12" s="22">
        <f t="shared" si="1"/>
        <v>9.3054700992070138E-2</v>
      </c>
      <c r="L12" s="22">
        <f t="shared" si="2"/>
        <v>-1.2478604912757874E-4</v>
      </c>
      <c r="M12" s="32"/>
    </row>
    <row r="13" spans="1:13">
      <c r="A13" s="63"/>
      <c r="B13" s="12">
        <v>22</v>
      </c>
      <c r="C13" s="61" t="s">
        <v>15</v>
      </c>
      <c r="D13" s="61"/>
      <c r="E13" s="15">
        <f>VLOOKUP(C13,RA!B16:D44,3,0)</f>
        <v>448174.55040000001</v>
      </c>
      <c r="F13" s="25">
        <f>VLOOKUP(C13,RA!B17:I47,8,0)</f>
        <v>62915.378599999996</v>
      </c>
      <c r="G13" s="16">
        <f t="shared" si="0"/>
        <v>385259.17180000001</v>
      </c>
      <c r="H13" s="27">
        <f>RA!J17</f>
        <v>14.038141733806</v>
      </c>
      <c r="I13" s="20">
        <f>VLOOKUP(B13,RMS!B:D,3,FALSE)</f>
        <v>448174.48894786299</v>
      </c>
      <c r="J13" s="21">
        <f>VLOOKUP(B13,RMS!B:E,4,FALSE)</f>
        <v>385259.16967606801</v>
      </c>
      <c r="K13" s="22">
        <f t="shared" si="1"/>
        <v>6.1452137015294284E-2</v>
      </c>
      <c r="L13" s="22">
        <f t="shared" si="2"/>
        <v>2.1239320049062371E-3</v>
      </c>
      <c r="M13" s="32"/>
    </row>
    <row r="14" spans="1:13">
      <c r="A14" s="63"/>
      <c r="B14" s="12">
        <v>23</v>
      </c>
      <c r="C14" s="61" t="s">
        <v>16</v>
      </c>
      <c r="D14" s="61"/>
      <c r="E14" s="15">
        <f>VLOOKUP(C14,RA!B18:D44,3,0)</f>
        <v>1678283.4635999999</v>
      </c>
      <c r="F14" s="25">
        <f>VLOOKUP(C14,RA!B18:I48,8,0)</f>
        <v>287894.86589999998</v>
      </c>
      <c r="G14" s="16">
        <f t="shared" si="0"/>
        <v>1390388.5976999998</v>
      </c>
      <c r="H14" s="27">
        <f>RA!J18</f>
        <v>17.154126352556201</v>
      </c>
      <c r="I14" s="20">
        <f>VLOOKUP(B14,RMS!B:D,3,FALSE)</f>
        <v>1678283.40491795</v>
      </c>
      <c r="J14" s="21">
        <f>VLOOKUP(B14,RMS!B:E,4,FALSE)</f>
        <v>1390388.6005991499</v>
      </c>
      <c r="K14" s="22">
        <f t="shared" si="1"/>
        <v>5.8682049857452512E-2</v>
      </c>
      <c r="L14" s="22">
        <f t="shared" si="2"/>
        <v>-2.8991501312702894E-3</v>
      </c>
      <c r="M14" s="32"/>
    </row>
    <row r="15" spans="1:13">
      <c r="A15" s="63"/>
      <c r="B15" s="12">
        <v>24</v>
      </c>
      <c r="C15" s="61" t="s">
        <v>17</v>
      </c>
      <c r="D15" s="61"/>
      <c r="E15" s="15">
        <f>VLOOKUP(C15,RA!B18:D45,3,0)</f>
        <v>1048345.585</v>
      </c>
      <c r="F15" s="25">
        <f>VLOOKUP(C15,RA!B19:I49,8,0)</f>
        <v>170159.42249999999</v>
      </c>
      <c r="G15" s="16">
        <f t="shared" si="0"/>
        <v>878186.16249999998</v>
      </c>
      <c r="H15" s="27">
        <f>RA!J19</f>
        <v>16.231233758665599</v>
      </c>
      <c r="I15" s="20">
        <f>VLOOKUP(B15,RMS!B:D,3,FALSE)</f>
        <v>1048345.61417179</v>
      </c>
      <c r="J15" s="21">
        <f>VLOOKUP(B15,RMS!B:E,4,FALSE)</f>
        <v>878186.16175812006</v>
      </c>
      <c r="K15" s="22">
        <f t="shared" si="1"/>
        <v>-2.917178999632597E-2</v>
      </c>
      <c r="L15" s="22">
        <f t="shared" si="2"/>
        <v>7.4187992140650749E-4</v>
      </c>
      <c r="M15" s="32"/>
    </row>
    <row r="16" spans="1:13">
      <c r="A16" s="63"/>
      <c r="B16" s="12">
        <v>25</v>
      </c>
      <c r="C16" s="61" t="s">
        <v>18</v>
      </c>
      <c r="D16" s="61"/>
      <c r="E16" s="15">
        <f>VLOOKUP(C16,RA!B20:D46,3,0)</f>
        <v>1535074.0518</v>
      </c>
      <c r="F16" s="25">
        <f>VLOOKUP(C16,RA!B20:I50,8,0)</f>
        <v>322852.8137</v>
      </c>
      <c r="G16" s="16">
        <f t="shared" si="0"/>
        <v>1212221.2381</v>
      </c>
      <c r="H16" s="27">
        <f>RA!J20</f>
        <v>21.031741975016001</v>
      </c>
      <c r="I16" s="20">
        <f>VLOOKUP(B16,RMS!B:D,3,FALSE)</f>
        <v>1535074.0208000001</v>
      </c>
      <c r="J16" s="21">
        <f>VLOOKUP(B16,RMS!B:E,4,FALSE)</f>
        <v>1212221.2381</v>
      </c>
      <c r="K16" s="22">
        <f t="shared" si="1"/>
        <v>3.0999999959021807E-2</v>
      </c>
      <c r="L16" s="22">
        <f t="shared" si="2"/>
        <v>0</v>
      </c>
      <c r="M16" s="32"/>
    </row>
    <row r="17" spans="1:13">
      <c r="A17" s="63"/>
      <c r="B17" s="12">
        <v>26</v>
      </c>
      <c r="C17" s="61" t="s">
        <v>19</v>
      </c>
      <c r="D17" s="61"/>
      <c r="E17" s="15">
        <f>VLOOKUP(C17,RA!B20:D47,3,0)</f>
        <v>697192.60580000002</v>
      </c>
      <c r="F17" s="25">
        <f>VLOOKUP(C17,RA!B21:I51,8,0)</f>
        <v>218016.31479999999</v>
      </c>
      <c r="G17" s="16">
        <f t="shared" si="0"/>
        <v>479176.29100000003</v>
      </c>
      <c r="H17" s="27">
        <f>RA!J21</f>
        <v>31.2706005465785</v>
      </c>
      <c r="I17" s="20">
        <f>VLOOKUP(B17,RMS!B:D,3,FALSE)</f>
        <v>697191.83816315699</v>
      </c>
      <c r="J17" s="21">
        <f>VLOOKUP(B17,RMS!B:E,4,FALSE)</f>
        <v>479176.29129736801</v>
      </c>
      <c r="K17" s="22">
        <f t="shared" si="1"/>
        <v>0.76763684302568436</v>
      </c>
      <c r="L17" s="22">
        <f t="shared" si="2"/>
        <v>-2.9736798023805022E-4</v>
      </c>
      <c r="M17" s="32"/>
    </row>
    <row r="18" spans="1:13">
      <c r="A18" s="63"/>
      <c r="B18" s="12">
        <v>27</v>
      </c>
      <c r="C18" s="61" t="s">
        <v>20</v>
      </c>
      <c r="D18" s="61"/>
      <c r="E18" s="15">
        <f>VLOOKUP(C18,RA!B22:D48,3,0)</f>
        <v>1272476.7893999999</v>
      </c>
      <c r="F18" s="25">
        <f>VLOOKUP(C18,RA!B22:I52,8,0)</f>
        <v>204611.11110000001</v>
      </c>
      <c r="G18" s="16">
        <f t="shared" si="0"/>
        <v>1067865.6782999998</v>
      </c>
      <c r="H18" s="27">
        <f>RA!J22</f>
        <v>16.079751929815401</v>
      </c>
      <c r="I18" s="20">
        <f>VLOOKUP(B18,RMS!B:D,3,FALSE)</f>
        <v>1272478.0009999999</v>
      </c>
      <c r="J18" s="21">
        <f>VLOOKUP(B18,RMS!B:E,4,FALSE)</f>
        <v>1067865.6787</v>
      </c>
      <c r="K18" s="22">
        <f t="shared" si="1"/>
        <v>-1.211600000038743</v>
      </c>
      <c r="L18" s="22">
        <f t="shared" si="2"/>
        <v>-4.0000025182962418E-4</v>
      </c>
      <c r="M18" s="32"/>
    </row>
    <row r="19" spans="1:13">
      <c r="A19" s="63"/>
      <c r="B19" s="12">
        <v>29</v>
      </c>
      <c r="C19" s="61" t="s">
        <v>21</v>
      </c>
      <c r="D19" s="61"/>
      <c r="E19" s="15">
        <f>VLOOKUP(C19,RA!B22:D49,3,0)</f>
        <v>2972359.057</v>
      </c>
      <c r="F19" s="25">
        <f>VLOOKUP(C19,RA!B23:I53,8,0)</f>
        <v>494904.21669999999</v>
      </c>
      <c r="G19" s="16">
        <f t="shared" si="0"/>
        <v>2477454.8403000003</v>
      </c>
      <c r="H19" s="27">
        <f>RA!J23</f>
        <v>16.6502164512893</v>
      </c>
      <c r="I19" s="20">
        <f>VLOOKUP(B19,RMS!B:D,3,FALSE)</f>
        <v>2972360.8089085501</v>
      </c>
      <c r="J19" s="21">
        <f>VLOOKUP(B19,RMS!B:E,4,FALSE)</f>
        <v>2477454.86793761</v>
      </c>
      <c r="K19" s="22">
        <f t="shared" si="1"/>
        <v>-1.7519085500389338</v>
      </c>
      <c r="L19" s="22">
        <f t="shared" si="2"/>
        <v>-2.7637609746307135E-2</v>
      </c>
      <c r="M19" s="32"/>
    </row>
    <row r="20" spans="1:13">
      <c r="A20" s="63"/>
      <c r="B20" s="12">
        <v>31</v>
      </c>
      <c r="C20" s="61" t="s">
        <v>22</v>
      </c>
      <c r="D20" s="61"/>
      <c r="E20" s="15">
        <f>VLOOKUP(C20,RA!B24:D50,3,0)</f>
        <v>237686.9472</v>
      </c>
      <c r="F20" s="25">
        <f>VLOOKUP(C20,RA!B24:I54,8,0)</f>
        <v>42021.516199999998</v>
      </c>
      <c r="G20" s="16">
        <f t="shared" si="0"/>
        <v>195665.43099999998</v>
      </c>
      <c r="H20" s="27">
        <f>RA!J24</f>
        <v>17.6793537445038</v>
      </c>
      <c r="I20" s="20">
        <f>VLOOKUP(B20,RMS!B:D,3,FALSE)</f>
        <v>237686.964938908</v>
      </c>
      <c r="J20" s="21">
        <f>VLOOKUP(B20,RMS!B:E,4,FALSE)</f>
        <v>195665.42476954</v>
      </c>
      <c r="K20" s="22">
        <f t="shared" si="1"/>
        <v>-1.7738908005412668E-2</v>
      </c>
      <c r="L20" s="22">
        <f t="shared" si="2"/>
        <v>6.2304599850904197E-3</v>
      </c>
      <c r="M20" s="32"/>
    </row>
    <row r="21" spans="1:13">
      <c r="A21" s="63"/>
      <c r="B21" s="12">
        <v>32</v>
      </c>
      <c r="C21" s="61" t="s">
        <v>23</v>
      </c>
      <c r="D21" s="61"/>
      <c r="E21" s="15">
        <f>VLOOKUP(C21,RA!B24:D51,3,0)</f>
        <v>332234.09159999999</v>
      </c>
      <c r="F21" s="25">
        <f>VLOOKUP(C21,RA!B25:I55,8,0)</f>
        <v>19497.206999999999</v>
      </c>
      <c r="G21" s="16">
        <f t="shared" si="0"/>
        <v>312736.88459999999</v>
      </c>
      <c r="H21" s="27">
        <f>RA!J25</f>
        <v>5.8685148493051296</v>
      </c>
      <c r="I21" s="20">
        <f>VLOOKUP(B21,RMS!B:D,3,FALSE)</f>
        <v>332234.08490663301</v>
      </c>
      <c r="J21" s="21">
        <f>VLOOKUP(B21,RMS!B:E,4,FALSE)</f>
        <v>312736.883674143</v>
      </c>
      <c r="K21" s="22">
        <f t="shared" si="1"/>
        <v>6.693366973195225E-3</v>
      </c>
      <c r="L21" s="22">
        <f t="shared" si="2"/>
        <v>9.2585699167102575E-4</v>
      </c>
      <c r="M21" s="32"/>
    </row>
    <row r="22" spans="1:13">
      <c r="A22" s="63"/>
      <c r="B22" s="12">
        <v>33</v>
      </c>
      <c r="C22" s="61" t="s">
        <v>24</v>
      </c>
      <c r="D22" s="61"/>
      <c r="E22" s="15">
        <f>VLOOKUP(C22,RA!B26:D52,3,0)</f>
        <v>644361.03760000004</v>
      </c>
      <c r="F22" s="25">
        <f>VLOOKUP(C22,RA!B26:I56,8,0)</f>
        <v>121001.90360000001</v>
      </c>
      <c r="G22" s="16">
        <f t="shared" si="0"/>
        <v>523359.13400000002</v>
      </c>
      <c r="H22" s="27">
        <f>RA!J26</f>
        <v>18.778587862898402</v>
      </c>
      <c r="I22" s="20">
        <f>VLOOKUP(B22,RMS!B:D,3,FALSE)</f>
        <v>644360.95375585102</v>
      </c>
      <c r="J22" s="21">
        <f>VLOOKUP(B22,RMS!B:E,4,FALSE)</f>
        <v>523359.10652922001</v>
      </c>
      <c r="K22" s="22">
        <f t="shared" si="1"/>
        <v>8.3844149019569159E-2</v>
      </c>
      <c r="L22" s="22">
        <f t="shared" si="2"/>
        <v>2.7470780012663454E-2</v>
      </c>
      <c r="M22" s="32"/>
    </row>
    <row r="23" spans="1:13">
      <c r="A23" s="63"/>
      <c r="B23" s="12">
        <v>34</v>
      </c>
      <c r="C23" s="61" t="s">
        <v>25</v>
      </c>
      <c r="D23" s="61"/>
      <c r="E23" s="15">
        <f>VLOOKUP(C23,RA!B26:D53,3,0)</f>
        <v>243164.6833</v>
      </c>
      <c r="F23" s="25">
        <f>VLOOKUP(C23,RA!B27:I57,8,0)</f>
        <v>67469.036500000002</v>
      </c>
      <c r="G23" s="16">
        <f t="shared" si="0"/>
        <v>175695.64679999999</v>
      </c>
      <c r="H23" s="27">
        <f>RA!J27</f>
        <v>27.746231724267801</v>
      </c>
      <c r="I23" s="20">
        <f>VLOOKUP(B23,RMS!B:D,3,FALSE)</f>
        <v>243164.485350662</v>
      </c>
      <c r="J23" s="21">
        <f>VLOOKUP(B23,RMS!B:E,4,FALSE)</f>
        <v>175695.66802782301</v>
      </c>
      <c r="K23" s="22">
        <f t="shared" si="1"/>
        <v>0.19794933800585568</v>
      </c>
      <c r="L23" s="22">
        <f t="shared" si="2"/>
        <v>-2.1227823017397895E-2</v>
      </c>
      <c r="M23" s="32"/>
    </row>
    <row r="24" spans="1:13">
      <c r="A24" s="63"/>
      <c r="B24" s="12">
        <v>35</v>
      </c>
      <c r="C24" s="61" t="s">
        <v>26</v>
      </c>
      <c r="D24" s="61"/>
      <c r="E24" s="15">
        <f>VLOOKUP(C24,RA!B28:D54,3,0)</f>
        <v>1164009.6436000001</v>
      </c>
      <c r="F24" s="25">
        <f>VLOOKUP(C24,RA!B28:I58,8,0)</f>
        <v>59380.26</v>
      </c>
      <c r="G24" s="16">
        <f t="shared" si="0"/>
        <v>1104629.3836000001</v>
      </c>
      <c r="H24" s="27">
        <f>RA!J28</f>
        <v>5.1013546431068404</v>
      </c>
      <c r="I24" s="20">
        <f>VLOOKUP(B24,RMS!B:D,3,FALSE)</f>
        <v>1164009.6431734499</v>
      </c>
      <c r="J24" s="21">
        <f>VLOOKUP(B24,RMS!B:E,4,FALSE)</f>
        <v>1104629.39011593</v>
      </c>
      <c r="K24" s="22">
        <f t="shared" si="1"/>
        <v>4.2655016295611858E-4</v>
      </c>
      <c r="L24" s="22">
        <f t="shared" si="2"/>
        <v>-6.5159299410879612E-3</v>
      </c>
      <c r="M24" s="32"/>
    </row>
    <row r="25" spans="1:13">
      <c r="A25" s="63"/>
      <c r="B25" s="12">
        <v>36</v>
      </c>
      <c r="C25" s="61" t="s">
        <v>27</v>
      </c>
      <c r="D25" s="61"/>
      <c r="E25" s="15">
        <f>VLOOKUP(C25,RA!B28:D55,3,0)</f>
        <v>724943.29839999997</v>
      </c>
      <c r="F25" s="25">
        <f>VLOOKUP(C25,RA!B29:I59,8,0)</f>
        <v>97008.013000000006</v>
      </c>
      <c r="G25" s="16">
        <f t="shared" si="0"/>
        <v>627935.28539999994</v>
      </c>
      <c r="H25" s="27">
        <f>RA!J29</f>
        <v>13.381462138363601</v>
      </c>
      <c r="I25" s="20">
        <f>VLOOKUP(B25,RMS!B:D,3,FALSE)</f>
        <v>724943.58449380496</v>
      </c>
      <c r="J25" s="21">
        <f>VLOOKUP(B25,RMS!B:E,4,FALSE)</f>
        <v>627935.27759594901</v>
      </c>
      <c r="K25" s="22">
        <f t="shared" si="1"/>
        <v>-0.28609380498528481</v>
      </c>
      <c r="L25" s="22">
        <f t="shared" si="2"/>
        <v>7.8040509251877666E-3</v>
      </c>
      <c r="M25" s="32"/>
    </row>
    <row r="26" spans="1:13">
      <c r="A26" s="63"/>
      <c r="B26" s="12">
        <v>37</v>
      </c>
      <c r="C26" s="61" t="s">
        <v>73</v>
      </c>
      <c r="D26" s="61"/>
      <c r="E26" s="15">
        <f>VLOOKUP(C26,RA!B30:D56,3,0)</f>
        <v>856706.84660000005</v>
      </c>
      <c r="F26" s="25">
        <f>VLOOKUP(C26,RA!B30:I60,8,0)</f>
        <v>123557.8472</v>
      </c>
      <c r="G26" s="16">
        <f t="shared" si="0"/>
        <v>733148.99940000009</v>
      </c>
      <c r="H26" s="27">
        <f>RA!J30</f>
        <v>14.4224185543004</v>
      </c>
      <c r="I26" s="20">
        <f>VLOOKUP(B26,RMS!B:D,3,FALSE)</f>
        <v>856706.86900628498</v>
      </c>
      <c r="J26" s="21">
        <f>VLOOKUP(B26,RMS!B:E,4,FALSE)</f>
        <v>733148.99395391298</v>
      </c>
      <c r="K26" s="22">
        <f t="shared" si="1"/>
        <v>-2.2406284930184484E-2</v>
      </c>
      <c r="L26" s="22">
        <f t="shared" si="2"/>
        <v>5.4460871033370495E-3</v>
      </c>
      <c r="M26" s="32"/>
    </row>
    <row r="27" spans="1:13">
      <c r="A27" s="63"/>
      <c r="B27" s="12">
        <v>38</v>
      </c>
      <c r="C27" s="61" t="s">
        <v>29</v>
      </c>
      <c r="D27" s="61"/>
      <c r="E27" s="15">
        <f>VLOOKUP(C27,RA!B30:D57,3,0)</f>
        <v>735103.96739999996</v>
      </c>
      <c r="F27" s="25">
        <f>VLOOKUP(C27,RA!B31:I61,8,0)</f>
        <v>88049.000700000004</v>
      </c>
      <c r="G27" s="16">
        <f t="shared" si="0"/>
        <v>647054.96669999999</v>
      </c>
      <c r="H27" s="27">
        <f>RA!J31</f>
        <v>11.977761596284401</v>
      </c>
      <c r="I27" s="20">
        <f>VLOOKUP(B27,RMS!B:D,3,FALSE)</f>
        <v>735103.916575221</v>
      </c>
      <c r="J27" s="21">
        <f>VLOOKUP(B27,RMS!B:E,4,FALSE)</f>
        <v>647054.97266194702</v>
      </c>
      <c r="K27" s="22">
        <f t="shared" si="1"/>
        <v>5.0824778969399631E-2</v>
      </c>
      <c r="L27" s="22">
        <f t="shared" si="2"/>
        <v>-5.9619470266625285E-3</v>
      </c>
      <c r="M27" s="32"/>
    </row>
    <row r="28" spans="1:13">
      <c r="A28" s="63"/>
      <c r="B28" s="12">
        <v>39</v>
      </c>
      <c r="C28" s="61" t="s">
        <v>30</v>
      </c>
      <c r="D28" s="61"/>
      <c r="E28" s="15">
        <f>VLOOKUP(C28,RA!B32:D58,3,0)</f>
        <v>106019.87179999999</v>
      </c>
      <c r="F28" s="25">
        <f>VLOOKUP(C28,RA!B32:I62,8,0)</f>
        <v>29054.018</v>
      </c>
      <c r="G28" s="16">
        <f t="shared" si="0"/>
        <v>76965.853799999997</v>
      </c>
      <c r="H28" s="27">
        <f>RA!J32</f>
        <v>27.404313461922101</v>
      </c>
      <c r="I28" s="20">
        <f>VLOOKUP(B28,RMS!B:D,3,FALSE)</f>
        <v>106019.841846093</v>
      </c>
      <c r="J28" s="21">
        <f>VLOOKUP(B28,RMS!B:E,4,FALSE)</f>
        <v>76965.836872333297</v>
      </c>
      <c r="K28" s="22">
        <f t="shared" si="1"/>
        <v>2.9953906996524893E-2</v>
      </c>
      <c r="L28" s="22">
        <f t="shared" si="2"/>
        <v>1.6927666700212285E-2</v>
      </c>
      <c r="M28" s="32"/>
    </row>
    <row r="29" spans="1:13">
      <c r="A29" s="63"/>
      <c r="B29" s="12">
        <v>40</v>
      </c>
      <c r="C29" s="61" t="s">
        <v>31</v>
      </c>
      <c r="D29" s="61"/>
      <c r="E29" s="15">
        <f>VLOOKUP(C29,RA!B32:D59,3,0)</f>
        <v>18.4071</v>
      </c>
      <c r="F29" s="25">
        <f>VLOOKUP(C29,RA!B33:I63,8,0)</f>
        <v>-53.804600000000001</v>
      </c>
      <c r="G29" s="16">
        <f t="shared" si="0"/>
        <v>72.211700000000008</v>
      </c>
      <c r="H29" s="27">
        <f>RA!J33</f>
        <v>-292.30351331822999</v>
      </c>
      <c r="I29" s="20">
        <f>VLOOKUP(B29,RMS!B:D,3,FALSE)</f>
        <v>18.4071</v>
      </c>
      <c r="J29" s="21">
        <f>VLOOKUP(B29,RMS!B:E,4,FALSE)</f>
        <v>72.211600000000004</v>
      </c>
      <c r="K29" s="22">
        <f t="shared" si="1"/>
        <v>0</v>
      </c>
      <c r="L29" s="22">
        <f t="shared" si="2"/>
        <v>1.0000000000331966E-4</v>
      </c>
      <c r="M29" s="32"/>
    </row>
    <row r="30" spans="1:13" ht="12" thickBot="1">
      <c r="A30" s="63"/>
      <c r="B30" s="12">
        <v>42</v>
      </c>
      <c r="C30" s="61" t="s">
        <v>32</v>
      </c>
      <c r="D30" s="61"/>
      <c r="E30" s="15">
        <f>VLOOKUP(C30,RA!B34:D61,3,0)</f>
        <v>176924.10879999999</v>
      </c>
      <c r="F30" s="25">
        <f>VLOOKUP(C30,RA!B34:I65,8,0)</f>
        <v>27905.728599999999</v>
      </c>
      <c r="G30" s="16">
        <f t="shared" si="0"/>
        <v>149018.38019999999</v>
      </c>
      <c r="H30" s="27">
        <f>RA!J34</f>
        <v>0</v>
      </c>
      <c r="I30" s="20">
        <f>VLOOKUP(B30,RMS!B:D,3,FALSE)</f>
        <v>176924.1091</v>
      </c>
      <c r="J30" s="21">
        <f>VLOOKUP(B30,RMS!B:E,4,FALSE)</f>
        <v>149018.3799</v>
      </c>
      <c r="K30" s="22">
        <f t="shared" si="1"/>
        <v>-3.0000001424923539E-4</v>
      </c>
      <c r="L30" s="22">
        <f t="shared" si="2"/>
        <v>2.9999998514540493E-4</v>
      </c>
      <c r="M30" s="32"/>
    </row>
    <row r="31" spans="1:13" s="35" customFormat="1" ht="12" thickBot="1">
      <c r="A31" s="63"/>
      <c r="B31" s="12">
        <v>70</v>
      </c>
      <c r="C31" s="64" t="s">
        <v>69</v>
      </c>
      <c r="D31" s="65"/>
      <c r="E31" s="15">
        <f>VLOOKUP(C31,RA!B35:D62,3,0)</f>
        <v>66900.91</v>
      </c>
      <c r="F31" s="25">
        <f>VLOOKUP(C31,RA!B35:I66,8,0)</f>
        <v>2740.02</v>
      </c>
      <c r="G31" s="16">
        <f t="shared" si="0"/>
        <v>64160.890000000007</v>
      </c>
      <c r="H31" s="27">
        <f>RA!J35</f>
        <v>15.772711129801699</v>
      </c>
      <c r="I31" s="20">
        <f>VLOOKUP(B31,RMS!B:D,3,FALSE)</f>
        <v>66900.91</v>
      </c>
      <c r="J31" s="21">
        <f>VLOOKUP(B31,RMS!B:E,4,FALSE)</f>
        <v>64160.89</v>
      </c>
      <c r="K31" s="22">
        <f t="shared" si="1"/>
        <v>0</v>
      </c>
      <c r="L31" s="22">
        <f t="shared" si="2"/>
        <v>0</v>
      </c>
    </row>
    <row r="32" spans="1:13">
      <c r="A32" s="63"/>
      <c r="B32" s="12">
        <v>71</v>
      </c>
      <c r="C32" s="61" t="s">
        <v>36</v>
      </c>
      <c r="D32" s="61"/>
      <c r="E32" s="15">
        <f>VLOOKUP(C32,RA!B34:D62,3,0)</f>
        <v>164870.63</v>
      </c>
      <c r="F32" s="25">
        <f>VLOOKUP(C32,RA!B34:I66,8,0)</f>
        <v>-15281.52</v>
      </c>
      <c r="G32" s="16">
        <f t="shared" si="0"/>
        <v>180152.15</v>
      </c>
      <c r="H32" s="27">
        <f>RA!J35</f>
        <v>15.772711129801699</v>
      </c>
      <c r="I32" s="20">
        <f>VLOOKUP(B32,RMS!B:D,3,FALSE)</f>
        <v>164870.63</v>
      </c>
      <c r="J32" s="21">
        <f>VLOOKUP(B32,RMS!B:E,4,FALSE)</f>
        <v>180152.15</v>
      </c>
      <c r="K32" s="22">
        <f t="shared" si="1"/>
        <v>0</v>
      </c>
      <c r="L32" s="22">
        <f t="shared" si="2"/>
        <v>0</v>
      </c>
      <c r="M32" s="32"/>
    </row>
    <row r="33" spans="1:13">
      <c r="A33" s="63"/>
      <c r="B33" s="12">
        <v>72</v>
      </c>
      <c r="C33" s="61" t="s">
        <v>37</v>
      </c>
      <c r="D33" s="61"/>
      <c r="E33" s="15">
        <f>VLOOKUP(C33,RA!B34:D63,3,0)</f>
        <v>41911.14</v>
      </c>
      <c r="F33" s="25">
        <f>VLOOKUP(C33,RA!B34:I67,8,0)</f>
        <v>456.4</v>
      </c>
      <c r="G33" s="16">
        <f t="shared" si="0"/>
        <v>41454.74</v>
      </c>
      <c r="H33" s="27">
        <f>RA!J34</f>
        <v>0</v>
      </c>
      <c r="I33" s="20">
        <f>VLOOKUP(B33,RMS!B:D,3,FALSE)</f>
        <v>41911.14</v>
      </c>
      <c r="J33" s="21">
        <f>VLOOKUP(B33,RMS!B:E,4,FALSE)</f>
        <v>41454.74</v>
      </c>
      <c r="K33" s="22">
        <f t="shared" si="1"/>
        <v>0</v>
      </c>
      <c r="L33" s="22">
        <f t="shared" si="2"/>
        <v>0</v>
      </c>
      <c r="M33" s="32"/>
    </row>
    <row r="34" spans="1:13">
      <c r="A34" s="63"/>
      <c r="B34" s="12">
        <v>73</v>
      </c>
      <c r="C34" s="61" t="s">
        <v>38</v>
      </c>
      <c r="D34" s="61"/>
      <c r="E34" s="15">
        <f>VLOOKUP(C34,RA!B35:D64,3,0)</f>
        <v>76661.55</v>
      </c>
      <c r="F34" s="25">
        <f>VLOOKUP(C34,RA!B35:I68,8,0)</f>
        <v>-11262.45</v>
      </c>
      <c r="G34" s="16">
        <f t="shared" si="0"/>
        <v>87924</v>
      </c>
      <c r="H34" s="27">
        <f>RA!J35</f>
        <v>15.772711129801699</v>
      </c>
      <c r="I34" s="20">
        <f>VLOOKUP(B34,RMS!B:D,3,FALSE)</f>
        <v>76661.55</v>
      </c>
      <c r="J34" s="21">
        <f>VLOOKUP(B34,RMS!B:E,4,FALSE)</f>
        <v>87924</v>
      </c>
      <c r="K34" s="22">
        <f t="shared" si="1"/>
        <v>0</v>
      </c>
      <c r="L34" s="22">
        <f t="shared" si="2"/>
        <v>0</v>
      </c>
      <c r="M34" s="32"/>
    </row>
    <row r="35" spans="1:13" s="35" customFormat="1">
      <c r="A35" s="63"/>
      <c r="B35" s="12">
        <v>74</v>
      </c>
      <c r="C35" s="61" t="s">
        <v>71</v>
      </c>
      <c r="D35" s="61"/>
      <c r="E35" s="15">
        <f>VLOOKUP(C35,RA!B36:D65,3,0)</f>
        <v>0</v>
      </c>
      <c r="F35" s="25">
        <f>VLOOKUP(C35,RA!B36:I69,8,0)</f>
        <v>0</v>
      </c>
      <c r="G35" s="16">
        <f t="shared" si="0"/>
        <v>0</v>
      </c>
      <c r="H35" s="27">
        <f>RA!J36</f>
        <v>4.0956393567740701</v>
      </c>
      <c r="I35" s="20">
        <f>VLOOKUP(B35,RMS!B:D,3,FALSE)</f>
        <v>0</v>
      </c>
      <c r="J35" s="21">
        <f>VLOOKUP(B35,RMS!B:E,4,FALSE)</f>
        <v>0</v>
      </c>
      <c r="K35" s="22">
        <f t="shared" si="1"/>
        <v>0</v>
      </c>
      <c r="L35" s="22">
        <f t="shared" si="2"/>
        <v>0</v>
      </c>
    </row>
    <row r="36" spans="1:13" ht="11.25" customHeight="1">
      <c r="A36" s="63"/>
      <c r="B36" s="12">
        <v>75</v>
      </c>
      <c r="C36" s="61" t="s">
        <v>33</v>
      </c>
      <c r="D36" s="61"/>
      <c r="E36" s="15">
        <f>VLOOKUP(C36,RA!B8:D65,3,0)</f>
        <v>112800.8541</v>
      </c>
      <c r="F36" s="25">
        <f>VLOOKUP(C36,RA!B8:I69,8,0)</f>
        <v>6340.1270999999997</v>
      </c>
      <c r="G36" s="16">
        <f t="shared" si="0"/>
        <v>106460.727</v>
      </c>
      <c r="H36" s="27">
        <f>RA!J36</f>
        <v>4.0956393567740701</v>
      </c>
      <c r="I36" s="20">
        <f>VLOOKUP(B36,RMS!B:D,3,FALSE)</f>
        <v>112800.85470085499</v>
      </c>
      <c r="J36" s="21">
        <f>VLOOKUP(B36,RMS!B:E,4,FALSE)</f>
        <v>106460.726495726</v>
      </c>
      <c r="K36" s="22">
        <f t="shared" si="1"/>
        <v>-6.0085499717388302E-4</v>
      </c>
      <c r="L36" s="22">
        <f t="shared" si="2"/>
        <v>5.0427399401087314E-4</v>
      </c>
      <c r="M36" s="32"/>
    </row>
    <row r="37" spans="1:13">
      <c r="A37" s="63"/>
      <c r="B37" s="12">
        <v>76</v>
      </c>
      <c r="C37" s="61" t="s">
        <v>34</v>
      </c>
      <c r="D37" s="61"/>
      <c r="E37" s="15">
        <f>VLOOKUP(C37,RA!B8:D66,3,0)</f>
        <v>407192.75309999997</v>
      </c>
      <c r="F37" s="25">
        <f>VLOOKUP(C37,RA!B8:I70,8,0)</f>
        <v>25297.3282</v>
      </c>
      <c r="G37" s="16">
        <f t="shared" si="0"/>
        <v>381895.42489999998</v>
      </c>
      <c r="H37" s="27">
        <f>RA!J37</f>
        <v>-9.2687945694148208</v>
      </c>
      <c r="I37" s="20">
        <f>VLOOKUP(B37,RMS!B:D,3,FALSE)</f>
        <v>407192.73545897403</v>
      </c>
      <c r="J37" s="21">
        <f>VLOOKUP(B37,RMS!B:E,4,FALSE)</f>
        <v>381895.42603162403</v>
      </c>
      <c r="K37" s="22">
        <f t="shared" si="1"/>
        <v>1.764102594461292E-2</v>
      </c>
      <c r="L37" s="22">
        <f t="shared" si="2"/>
        <v>-1.1316240415908396E-3</v>
      </c>
      <c r="M37" s="32"/>
    </row>
    <row r="38" spans="1:13">
      <c r="A38" s="63"/>
      <c r="B38" s="12">
        <v>77</v>
      </c>
      <c r="C38" s="61" t="s">
        <v>39</v>
      </c>
      <c r="D38" s="61"/>
      <c r="E38" s="15">
        <f>VLOOKUP(C38,RA!B9:D67,3,0)</f>
        <v>94849.65</v>
      </c>
      <c r="F38" s="25">
        <f>VLOOKUP(C38,RA!B9:I71,8,0)</f>
        <v>-8557.24</v>
      </c>
      <c r="G38" s="16">
        <f t="shared" si="0"/>
        <v>103406.89</v>
      </c>
      <c r="H38" s="27">
        <f>RA!J38</f>
        <v>1.0889706173585401</v>
      </c>
      <c r="I38" s="20">
        <f>VLOOKUP(B38,RMS!B:D,3,FALSE)</f>
        <v>94849.65</v>
      </c>
      <c r="J38" s="21">
        <f>VLOOKUP(B38,RMS!B:E,4,FALSE)</f>
        <v>103406.89</v>
      </c>
      <c r="K38" s="22">
        <f t="shared" si="1"/>
        <v>0</v>
      </c>
      <c r="L38" s="22">
        <f t="shared" si="2"/>
        <v>0</v>
      </c>
      <c r="M38" s="32"/>
    </row>
    <row r="39" spans="1:13">
      <c r="A39" s="63"/>
      <c r="B39" s="12">
        <v>78</v>
      </c>
      <c r="C39" s="61" t="s">
        <v>40</v>
      </c>
      <c r="D39" s="61"/>
      <c r="E39" s="15">
        <f>VLOOKUP(C39,RA!B10:D68,3,0)</f>
        <v>60955.58</v>
      </c>
      <c r="F39" s="25">
        <f>VLOOKUP(C39,RA!B10:I72,8,0)</f>
        <v>8286.83</v>
      </c>
      <c r="G39" s="16">
        <f t="shared" si="0"/>
        <v>52668.75</v>
      </c>
      <c r="H39" s="27">
        <f>RA!J39</f>
        <v>-14.691132647331001</v>
      </c>
      <c r="I39" s="20">
        <f>VLOOKUP(B39,RMS!B:D,3,FALSE)</f>
        <v>60955.58</v>
      </c>
      <c r="J39" s="21">
        <f>VLOOKUP(B39,RMS!B:E,4,FALSE)</f>
        <v>52668.75</v>
      </c>
      <c r="K39" s="22">
        <f t="shared" si="1"/>
        <v>0</v>
      </c>
      <c r="L39" s="22">
        <f t="shared" si="2"/>
        <v>0</v>
      </c>
      <c r="M39" s="32"/>
    </row>
    <row r="40" spans="1:13">
      <c r="A40" s="63"/>
      <c r="B40" s="12">
        <v>99</v>
      </c>
      <c r="C40" s="61" t="s">
        <v>35</v>
      </c>
      <c r="D40" s="61"/>
      <c r="E40" s="15">
        <f>VLOOKUP(C40,RA!B8:D69,3,0)</f>
        <v>8271.4084999999995</v>
      </c>
      <c r="F40" s="25">
        <f>VLOOKUP(C40,RA!B8:I73,8,0)</f>
        <v>928.50490000000002</v>
      </c>
      <c r="G40" s="16">
        <f t="shared" si="0"/>
        <v>7342.9035999999996</v>
      </c>
      <c r="H40" s="27">
        <f>RA!J40</f>
        <v>0</v>
      </c>
      <c r="I40" s="20">
        <f>VLOOKUP(B40,RMS!B:D,3,FALSE)</f>
        <v>8271.4083654791593</v>
      </c>
      <c r="J40" s="21">
        <f>VLOOKUP(B40,RMS!B:E,4,FALSE)</f>
        <v>7342.9035776416304</v>
      </c>
      <c r="K40" s="22">
        <f t="shared" si="1"/>
        <v>1.345208402199205E-4</v>
      </c>
      <c r="L40" s="22">
        <f t="shared" si="2"/>
        <v>2.2358369278663304E-5</v>
      </c>
      <c r="M40" s="32"/>
    </row>
  </sheetData>
  <mergeCells count="40"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37:D37"/>
    <mergeCell ref="C38:D38"/>
    <mergeCell ref="C40:D40"/>
    <mergeCell ref="C39:D39"/>
    <mergeCell ref="C10:D10"/>
    <mergeCell ref="C23:D23"/>
    <mergeCell ref="C24:D24"/>
    <mergeCell ref="C25:D25"/>
    <mergeCell ref="C26:D26"/>
    <mergeCell ref="C28:D28"/>
    <mergeCell ref="C2:D2"/>
    <mergeCell ref="C4:D4"/>
    <mergeCell ref="C5:D5"/>
    <mergeCell ref="C6:D6"/>
    <mergeCell ref="C7:D7"/>
    <mergeCell ref="A3:D3"/>
    <mergeCell ref="A4:A40"/>
    <mergeCell ref="C30:D30"/>
    <mergeCell ref="C32:D32"/>
    <mergeCell ref="C33:D33"/>
    <mergeCell ref="C34:D34"/>
    <mergeCell ref="C36:D36"/>
    <mergeCell ref="C31:D31"/>
    <mergeCell ref="C35:D35"/>
    <mergeCell ref="C29:D29"/>
    <mergeCell ref="C27:D27"/>
  </mergeCells>
  <phoneticPr fontId="23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W45"/>
  <sheetViews>
    <sheetView workbookViewId="0">
      <selection sqref="A1:XFD1048576"/>
    </sheetView>
  </sheetViews>
  <sheetFormatPr defaultRowHeight="11.25"/>
  <cols>
    <col min="1" max="1" width="8.5" style="36" customWidth="1"/>
    <col min="2" max="3" width="9" style="36"/>
    <col min="4" max="5" width="11.5" style="36" bestFit="1" customWidth="1"/>
    <col min="6" max="7" width="12.25" style="36" bestFit="1" customWidth="1"/>
    <col min="8" max="8" width="9" style="36"/>
    <col min="9" max="9" width="12.25" style="36" bestFit="1" customWidth="1"/>
    <col min="10" max="10" width="9" style="36"/>
    <col min="11" max="11" width="12.25" style="36" bestFit="1" customWidth="1"/>
    <col min="12" max="12" width="10.5" style="36" bestFit="1" customWidth="1"/>
    <col min="13" max="13" width="12.25" style="36" bestFit="1" customWidth="1"/>
    <col min="14" max="15" width="13.875" style="36" bestFit="1" customWidth="1"/>
    <col min="16" max="17" width="9.25" style="36" bestFit="1" customWidth="1"/>
    <col min="18" max="18" width="10.5" style="36" bestFit="1" customWidth="1"/>
    <col min="19" max="20" width="9" style="36"/>
    <col min="21" max="21" width="10.5" style="36" bestFit="1" customWidth="1"/>
    <col min="22" max="22" width="36" style="36" bestFit="1" customWidth="1"/>
    <col min="23" max="16384" width="9" style="36"/>
  </cols>
  <sheetData>
    <row r="1" spans="1:23" ht="12.75">
      <c r="A1" s="66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39" t="s">
        <v>46</v>
      </c>
      <c r="W1" s="68"/>
    </row>
    <row r="2" spans="1:23" ht="12.75">
      <c r="A2" s="66"/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39"/>
      <c r="W2" s="68"/>
    </row>
    <row r="3" spans="1:23" ht="23.25" thickBot="1">
      <c r="A3" s="66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40" t="s">
        <v>47</v>
      </c>
      <c r="W3" s="68"/>
    </row>
    <row r="4" spans="1:23" ht="12.75" thickTop="1" thickBot="1">
      <c r="A4" s="67"/>
      <c r="B4" s="67"/>
      <c r="C4" s="67"/>
      <c r="D4" s="67"/>
      <c r="E4" s="67"/>
      <c r="F4" s="67"/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  <c r="S4" s="67"/>
      <c r="T4" s="67"/>
      <c r="U4" s="67"/>
      <c r="W4" s="68"/>
    </row>
    <row r="5" spans="1:23" ht="12.75" thickTop="1" thickBot="1">
      <c r="A5" s="41"/>
      <c r="B5" s="42"/>
      <c r="C5" s="43"/>
      <c r="D5" s="44" t="s">
        <v>0</v>
      </c>
      <c r="E5" s="44" t="s">
        <v>59</v>
      </c>
      <c r="F5" s="44" t="s">
        <v>60</v>
      </c>
      <c r="G5" s="44" t="s">
        <v>48</v>
      </c>
      <c r="H5" s="44" t="s">
        <v>49</v>
      </c>
      <c r="I5" s="44" t="s">
        <v>1</v>
      </c>
      <c r="J5" s="44" t="s">
        <v>2</v>
      </c>
      <c r="K5" s="44" t="s">
        <v>50</v>
      </c>
      <c r="L5" s="44" t="s">
        <v>51</v>
      </c>
      <c r="M5" s="44" t="s">
        <v>52</v>
      </c>
      <c r="N5" s="44" t="s">
        <v>53</v>
      </c>
      <c r="O5" s="44" t="s">
        <v>54</v>
      </c>
      <c r="P5" s="44" t="s">
        <v>61</v>
      </c>
      <c r="Q5" s="44" t="s">
        <v>62</v>
      </c>
      <c r="R5" s="44" t="s">
        <v>55</v>
      </c>
      <c r="S5" s="44" t="s">
        <v>56</v>
      </c>
      <c r="T5" s="44" t="s">
        <v>57</v>
      </c>
      <c r="U5" s="45" t="s">
        <v>58</v>
      </c>
    </row>
    <row r="6" spans="1:23" ht="12" thickBot="1">
      <c r="A6" s="46" t="s">
        <v>3</v>
      </c>
      <c r="B6" s="69" t="s">
        <v>4</v>
      </c>
      <c r="C6" s="70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7"/>
    </row>
    <row r="7" spans="1:23" ht="12" thickBot="1">
      <c r="A7" s="71" t="s">
        <v>5</v>
      </c>
      <c r="B7" s="72"/>
      <c r="C7" s="73"/>
      <c r="D7" s="48">
        <v>19485423.341699999</v>
      </c>
      <c r="E7" s="48">
        <v>14803515.602299999</v>
      </c>
      <c r="F7" s="49">
        <v>131.62699905333699</v>
      </c>
      <c r="G7" s="48">
        <v>13872017.9323</v>
      </c>
      <c r="H7" s="49">
        <v>40.4656729597328</v>
      </c>
      <c r="I7" s="48">
        <v>3379065.1656999998</v>
      </c>
      <c r="J7" s="49">
        <v>17.341502447465899</v>
      </c>
      <c r="K7" s="48">
        <v>1528373.4750000001</v>
      </c>
      <c r="L7" s="49">
        <v>11.017672284299</v>
      </c>
      <c r="M7" s="49">
        <v>1.2108896948110099</v>
      </c>
      <c r="N7" s="48">
        <v>465512997.9404</v>
      </c>
      <c r="O7" s="48">
        <v>7069399340.1536999</v>
      </c>
      <c r="P7" s="48">
        <v>971759</v>
      </c>
      <c r="Q7" s="48">
        <v>811981</v>
      </c>
      <c r="R7" s="49">
        <v>19.677554031436699</v>
      </c>
      <c r="S7" s="48">
        <v>20.0517035002506</v>
      </c>
      <c r="T7" s="48">
        <v>19.076253633890399</v>
      </c>
      <c r="U7" s="50">
        <v>4.8646732999415203</v>
      </c>
    </row>
    <row r="8" spans="1:23" ht="12" thickBot="1">
      <c r="A8" s="74">
        <v>42326</v>
      </c>
      <c r="B8" s="64" t="s">
        <v>6</v>
      </c>
      <c r="C8" s="65"/>
      <c r="D8" s="51">
        <v>789344.04189999995</v>
      </c>
      <c r="E8" s="51">
        <v>618617.46629999997</v>
      </c>
      <c r="F8" s="52">
        <v>127.598085230462</v>
      </c>
      <c r="G8" s="51">
        <v>564344.65879999998</v>
      </c>
      <c r="H8" s="52">
        <v>39.869143721219899</v>
      </c>
      <c r="I8" s="51">
        <v>239175.9797</v>
      </c>
      <c r="J8" s="52">
        <v>30.300599865717398</v>
      </c>
      <c r="K8" s="51">
        <v>132965.56789999999</v>
      </c>
      <c r="L8" s="52">
        <v>23.5610572061996</v>
      </c>
      <c r="M8" s="52">
        <v>0.79878131968629795</v>
      </c>
      <c r="N8" s="51">
        <v>16235808.437999999</v>
      </c>
      <c r="O8" s="51">
        <v>252293287.6444</v>
      </c>
      <c r="P8" s="51">
        <v>28195</v>
      </c>
      <c r="Q8" s="51">
        <v>22027</v>
      </c>
      <c r="R8" s="52">
        <v>28.001997548463201</v>
      </c>
      <c r="S8" s="51">
        <v>27.9958872814329</v>
      </c>
      <c r="T8" s="51">
        <v>28.2407622644936</v>
      </c>
      <c r="U8" s="53">
        <v>-0.87468198667556896</v>
      </c>
    </row>
    <row r="9" spans="1:23" ht="12" thickBot="1">
      <c r="A9" s="75"/>
      <c r="B9" s="64" t="s">
        <v>7</v>
      </c>
      <c r="C9" s="65"/>
      <c r="D9" s="51">
        <v>65832.797099999996</v>
      </c>
      <c r="E9" s="51">
        <v>73148.469299999997</v>
      </c>
      <c r="F9" s="52">
        <v>89.998871787738196</v>
      </c>
      <c r="G9" s="51">
        <v>65380.710500000001</v>
      </c>
      <c r="H9" s="52">
        <v>0.69146786038674102</v>
      </c>
      <c r="I9" s="51">
        <v>15735.4467</v>
      </c>
      <c r="J9" s="52">
        <v>23.9021390449169</v>
      </c>
      <c r="K9" s="51">
        <v>14933.127200000001</v>
      </c>
      <c r="L9" s="52">
        <v>22.840264484430801</v>
      </c>
      <c r="M9" s="52">
        <v>5.3727493863442E-2</v>
      </c>
      <c r="N9" s="51">
        <v>1567437.6997</v>
      </c>
      <c r="O9" s="51">
        <v>40239229.887999997</v>
      </c>
      <c r="P9" s="51">
        <v>3996</v>
      </c>
      <c r="Q9" s="51">
        <v>3358</v>
      </c>
      <c r="R9" s="52">
        <v>18.999404407385299</v>
      </c>
      <c r="S9" s="51">
        <v>16.474673948948901</v>
      </c>
      <c r="T9" s="51">
        <v>17.269674508636101</v>
      </c>
      <c r="U9" s="53">
        <v>-4.82559207029324</v>
      </c>
    </row>
    <row r="10" spans="1:23" ht="12" thickBot="1">
      <c r="A10" s="75"/>
      <c r="B10" s="64" t="s">
        <v>8</v>
      </c>
      <c r="C10" s="65"/>
      <c r="D10" s="51">
        <v>101370.34669999999</v>
      </c>
      <c r="E10" s="51">
        <v>92897.285099999994</v>
      </c>
      <c r="F10" s="52">
        <v>109.120892597538</v>
      </c>
      <c r="G10" s="51">
        <v>88466.194099999993</v>
      </c>
      <c r="H10" s="52">
        <v>14.586535265000199</v>
      </c>
      <c r="I10" s="51">
        <v>32369.973999999998</v>
      </c>
      <c r="J10" s="52">
        <v>31.932389553522199</v>
      </c>
      <c r="K10" s="51">
        <v>23126.7238</v>
      </c>
      <c r="L10" s="52">
        <v>26.1418771715873</v>
      </c>
      <c r="M10" s="52">
        <v>0.39967832365430001</v>
      </c>
      <c r="N10" s="51">
        <v>2456598.8856000002</v>
      </c>
      <c r="O10" s="51">
        <v>61589583.667300001</v>
      </c>
      <c r="P10" s="51">
        <v>82870</v>
      </c>
      <c r="Q10" s="51">
        <v>73944</v>
      </c>
      <c r="R10" s="52">
        <v>12.071297197879501</v>
      </c>
      <c r="S10" s="51">
        <v>1.22324540485097</v>
      </c>
      <c r="T10" s="51">
        <v>1.14860894460673</v>
      </c>
      <c r="U10" s="53">
        <v>6.10151159761232</v>
      </c>
    </row>
    <row r="11" spans="1:23" ht="12" thickBot="1">
      <c r="A11" s="75"/>
      <c r="B11" s="64" t="s">
        <v>9</v>
      </c>
      <c r="C11" s="65"/>
      <c r="D11" s="51">
        <v>88141.515199999994</v>
      </c>
      <c r="E11" s="51">
        <v>64175.3652</v>
      </c>
      <c r="F11" s="52">
        <v>137.344781639046</v>
      </c>
      <c r="G11" s="51">
        <v>58265.248399999997</v>
      </c>
      <c r="H11" s="52">
        <v>51.276305551629598</v>
      </c>
      <c r="I11" s="51">
        <v>21400.040499999999</v>
      </c>
      <c r="J11" s="52">
        <v>24.2791838232434</v>
      </c>
      <c r="K11" s="51">
        <v>9453.9578999999994</v>
      </c>
      <c r="L11" s="52">
        <v>16.2257231533574</v>
      </c>
      <c r="M11" s="52">
        <v>1.2636064943762899</v>
      </c>
      <c r="N11" s="51">
        <v>1545012.6002</v>
      </c>
      <c r="O11" s="51">
        <v>20883460.069699999</v>
      </c>
      <c r="P11" s="51">
        <v>4128</v>
      </c>
      <c r="Q11" s="51">
        <v>3410</v>
      </c>
      <c r="R11" s="52">
        <v>21.055718475073299</v>
      </c>
      <c r="S11" s="51">
        <v>21.352111240310101</v>
      </c>
      <c r="T11" s="51">
        <v>21.586943988269802</v>
      </c>
      <c r="U11" s="53">
        <v>-1.0998104370886801</v>
      </c>
    </row>
    <row r="12" spans="1:23" ht="12" thickBot="1">
      <c r="A12" s="75"/>
      <c r="B12" s="64" t="s">
        <v>10</v>
      </c>
      <c r="C12" s="65"/>
      <c r="D12" s="51">
        <v>644571.18440000003</v>
      </c>
      <c r="E12" s="51">
        <v>234235.66880000001</v>
      </c>
      <c r="F12" s="52">
        <v>275.18062799836099</v>
      </c>
      <c r="G12" s="51">
        <v>218579.50349999999</v>
      </c>
      <c r="H12" s="52">
        <v>194.890954585776</v>
      </c>
      <c r="I12" s="51">
        <v>240041.7513</v>
      </c>
      <c r="J12" s="52">
        <v>37.240534034025004</v>
      </c>
      <c r="K12" s="51">
        <v>35657.919199999997</v>
      </c>
      <c r="L12" s="52">
        <v>16.313477992688401</v>
      </c>
      <c r="M12" s="52">
        <v>5.7317935730809602</v>
      </c>
      <c r="N12" s="51">
        <v>12943607.3835</v>
      </c>
      <c r="O12" s="51">
        <v>83991684.933799997</v>
      </c>
      <c r="P12" s="51">
        <v>3660</v>
      </c>
      <c r="Q12" s="51">
        <v>2632</v>
      </c>
      <c r="R12" s="52">
        <v>39.057750759878402</v>
      </c>
      <c r="S12" s="51">
        <v>176.112345464481</v>
      </c>
      <c r="T12" s="51">
        <v>175.13261895896699</v>
      </c>
      <c r="U12" s="53">
        <v>0.55630768128740704</v>
      </c>
    </row>
    <row r="13" spans="1:23" ht="12" thickBot="1">
      <c r="A13" s="75"/>
      <c r="B13" s="64" t="s">
        <v>11</v>
      </c>
      <c r="C13" s="65"/>
      <c r="D13" s="51">
        <v>536041.8639</v>
      </c>
      <c r="E13" s="51">
        <v>382103.33279999997</v>
      </c>
      <c r="F13" s="52">
        <v>140.28714692749699</v>
      </c>
      <c r="G13" s="51">
        <v>325324.5319</v>
      </c>
      <c r="H13" s="52">
        <v>64.771424020605807</v>
      </c>
      <c r="I13" s="51">
        <v>187947.31589999999</v>
      </c>
      <c r="J13" s="52">
        <v>35.062059245257402</v>
      </c>
      <c r="K13" s="51">
        <v>75143.808199999999</v>
      </c>
      <c r="L13" s="52">
        <v>23.098106915311899</v>
      </c>
      <c r="M13" s="52">
        <v>1.50116836506032</v>
      </c>
      <c r="N13" s="51">
        <v>13134094.738600001</v>
      </c>
      <c r="O13" s="51">
        <v>121470399.8617</v>
      </c>
      <c r="P13" s="51">
        <v>12885</v>
      </c>
      <c r="Q13" s="51">
        <v>10270</v>
      </c>
      <c r="R13" s="52">
        <v>25.4625121713729</v>
      </c>
      <c r="S13" s="51">
        <v>41.602007287543699</v>
      </c>
      <c r="T13" s="51">
        <v>39.015587857838398</v>
      </c>
      <c r="U13" s="53">
        <v>6.2170544123713798</v>
      </c>
    </row>
    <row r="14" spans="1:23" ht="12" thickBot="1">
      <c r="A14" s="75"/>
      <c r="B14" s="64" t="s">
        <v>12</v>
      </c>
      <c r="C14" s="65"/>
      <c r="D14" s="51">
        <v>189392.21419999999</v>
      </c>
      <c r="E14" s="51">
        <v>176318.5876</v>
      </c>
      <c r="F14" s="52">
        <v>107.414775026249</v>
      </c>
      <c r="G14" s="51">
        <v>165115.8842</v>
      </c>
      <c r="H14" s="52">
        <v>14.7026012170911</v>
      </c>
      <c r="I14" s="51">
        <v>37310.245900000002</v>
      </c>
      <c r="J14" s="52">
        <v>19.699989282875201</v>
      </c>
      <c r="K14" s="51">
        <v>32400.390800000001</v>
      </c>
      <c r="L14" s="52">
        <v>19.622818820237999</v>
      </c>
      <c r="M14" s="52">
        <v>0.151536909857273</v>
      </c>
      <c r="N14" s="51">
        <v>3955949.3376000002</v>
      </c>
      <c r="O14" s="51">
        <v>59292134.159500003</v>
      </c>
      <c r="P14" s="51">
        <v>2995</v>
      </c>
      <c r="Q14" s="51">
        <v>3194</v>
      </c>
      <c r="R14" s="52">
        <v>-6.2304320601127099</v>
      </c>
      <c r="S14" s="51">
        <v>63.236131619365601</v>
      </c>
      <c r="T14" s="51">
        <v>48.516932561052002</v>
      </c>
      <c r="U14" s="53">
        <v>23.2765646496409</v>
      </c>
    </row>
    <row r="15" spans="1:23" ht="12" thickBot="1">
      <c r="A15" s="75"/>
      <c r="B15" s="64" t="s">
        <v>13</v>
      </c>
      <c r="C15" s="65"/>
      <c r="D15" s="51">
        <v>282615.57760000002</v>
      </c>
      <c r="E15" s="51">
        <v>137694.93830000001</v>
      </c>
      <c r="F15" s="52">
        <v>205.24761555450701</v>
      </c>
      <c r="G15" s="51">
        <v>106814.3533</v>
      </c>
      <c r="H15" s="52">
        <v>164.58576854951599</v>
      </c>
      <c r="I15" s="51">
        <v>79098.591899999999</v>
      </c>
      <c r="J15" s="52">
        <v>27.988050967223099</v>
      </c>
      <c r="K15" s="51">
        <v>20524.096000000001</v>
      </c>
      <c r="L15" s="52">
        <v>19.2147360030873</v>
      </c>
      <c r="M15" s="52">
        <v>2.8539379225277401</v>
      </c>
      <c r="N15" s="51">
        <v>5646214.2614000002</v>
      </c>
      <c r="O15" s="51">
        <v>48010117.626500003</v>
      </c>
      <c r="P15" s="51">
        <v>6877</v>
      </c>
      <c r="Q15" s="51">
        <v>5454</v>
      </c>
      <c r="R15" s="52">
        <v>26.090942427576099</v>
      </c>
      <c r="S15" s="51">
        <v>41.095765246473803</v>
      </c>
      <c r="T15" s="51">
        <v>42.374841529152903</v>
      </c>
      <c r="U15" s="53">
        <v>-3.1124284339465098</v>
      </c>
    </row>
    <row r="16" spans="1:23" ht="12" thickBot="1">
      <c r="A16" s="75"/>
      <c r="B16" s="64" t="s">
        <v>14</v>
      </c>
      <c r="C16" s="65"/>
      <c r="D16" s="51">
        <v>880620.3186</v>
      </c>
      <c r="E16" s="51">
        <v>658751.83990000002</v>
      </c>
      <c r="F16" s="52">
        <v>133.680130401409</v>
      </c>
      <c r="G16" s="51">
        <v>607276.34459999995</v>
      </c>
      <c r="H16" s="52">
        <v>45.011464126771799</v>
      </c>
      <c r="I16" s="51">
        <v>80792.970100000006</v>
      </c>
      <c r="J16" s="52">
        <v>9.1745521189476698</v>
      </c>
      <c r="K16" s="51">
        <v>9955.4681999999993</v>
      </c>
      <c r="L16" s="52">
        <v>1.6393637408283099</v>
      </c>
      <c r="M16" s="52">
        <v>7.1154365095556198</v>
      </c>
      <c r="N16" s="51">
        <v>18942754.653200001</v>
      </c>
      <c r="O16" s="51">
        <v>351109218.99360001</v>
      </c>
      <c r="P16" s="51">
        <v>34921</v>
      </c>
      <c r="Q16" s="51">
        <v>28854</v>
      </c>
      <c r="R16" s="52">
        <v>21.026547445761398</v>
      </c>
      <c r="S16" s="51">
        <v>25.2175000314997</v>
      </c>
      <c r="T16" s="51">
        <v>24.385485291467401</v>
      </c>
      <c r="U16" s="53">
        <v>3.2993545712025201</v>
      </c>
    </row>
    <row r="17" spans="1:21" ht="12" thickBot="1">
      <c r="A17" s="75"/>
      <c r="B17" s="64" t="s">
        <v>15</v>
      </c>
      <c r="C17" s="65"/>
      <c r="D17" s="51">
        <v>448174.55040000001</v>
      </c>
      <c r="E17" s="51">
        <v>460101.47230000002</v>
      </c>
      <c r="F17" s="52">
        <v>97.407762717998096</v>
      </c>
      <c r="G17" s="51">
        <v>407586.6924</v>
      </c>
      <c r="H17" s="52">
        <v>9.9580920468737002</v>
      </c>
      <c r="I17" s="51">
        <v>62915.378599999996</v>
      </c>
      <c r="J17" s="52">
        <v>14.038141733806</v>
      </c>
      <c r="K17" s="51">
        <v>48919.053099999997</v>
      </c>
      <c r="L17" s="52">
        <v>12.0021222508392</v>
      </c>
      <c r="M17" s="52">
        <v>0.28611194643095</v>
      </c>
      <c r="N17" s="51">
        <v>12518115.708000001</v>
      </c>
      <c r="O17" s="51">
        <v>334365299.49339998</v>
      </c>
      <c r="P17" s="51">
        <v>8788</v>
      </c>
      <c r="Q17" s="51">
        <v>8646</v>
      </c>
      <c r="R17" s="52">
        <v>1.6423779782558401</v>
      </c>
      <c r="S17" s="51">
        <v>50.998469549385497</v>
      </c>
      <c r="T17" s="51">
        <v>49.333264434420499</v>
      </c>
      <c r="U17" s="53">
        <v>3.26520605359037</v>
      </c>
    </row>
    <row r="18" spans="1:21" ht="12" thickBot="1">
      <c r="A18" s="75"/>
      <c r="B18" s="64" t="s">
        <v>16</v>
      </c>
      <c r="C18" s="65"/>
      <c r="D18" s="51">
        <v>1678283.4635999999</v>
      </c>
      <c r="E18" s="51">
        <v>1288517.031</v>
      </c>
      <c r="F18" s="52">
        <v>130.249226298352</v>
      </c>
      <c r="G18" s="51">
        <v>1204819.3947000001</v>
      </c>
      <c r="H18" s="52">
        <v>39.297513883223303</v>
      </c>
      <c r="I18" s="51">
        <v>287894.86589999998</v>
      </c>
      <c r="J18" s="52">
        <v>17.154126352556201</v>
      </c>
      <c r="K18" s="51">
        <v>186644.0073</v>
      </c>
      <c r="L18" s="52">
        <v>15.491451093918901</v>
      </c>
      <c r="M18" s="52">
        <v>0.54248116542662805</v>
      </c>
      <c r="N18" s="51">
        <v>37789062.783399999</v>
      </c>
      <c r="O18" s="51">
        <v>721375256.91470003</v>
      </c>
      <c r="P18" s="51">
        <v>73316</v>
      </c>
      <c r="Q18" s="51">
        <v>59037</v>
      </c>
      <c r="R18" s="52">
        <v>24.186527093178899</v>
      </c>
      <c r="S18" s="51">
        <v>22.891094216814899</v>
      </c>
      <c r="T18" s="51">
        <v>22.327569564849199</v>
      </c>
      <c r="U18" s="53">
        <v>2.4617637174887799</v>
      </c>
    </row>
    <row r="19" spans="1:21" ht="12" thickBot="1">
      <c r="A19" s="75"/>
      <c r="B19" s="64" t="s">
        <v>17</v>
      </c>
      <c r="C19" s="65"/>
      <c r="D19" s="51">
        <v>1048345.585</v>
      </c>
      <c r="E19" s="51">
        <v>861661.51520000002</v>
      </c>
      <c r="F19" s="52">
        <v>121.665592173589</v>
      </c>
      <c r="G19" s="51">
        <v>533607.69440000004</v>
      </c>
      <c r="H19" s="52">
        <v>96.463730939783801</v>
      </c>
      <c r="I19" s="51">
        <v>170159.42249999999</v>
      </c>
      <c r="J19" s="52">
        <v>16.231233758665599</v>
      </c>
      <c r="K19" s="51">
        <v>31143.348600000001</v>
      </c>
      <c r="L19" s="52">
        <v>5.8363754733743596</v>
      </c>
      <c r="M19" s="52">
        <v>4.46374844547063</v>
      </c>
      <c r="N19" s="51">
        <v>15476674.641899999</v>
      </c>
      <c r="O19" s="51">
        <v>228500425.9533</v>
      </c>
      <c r="P19" s="51">
        <v>15425</v>
      </c>
      <c r="Q19" s="51">
        <v>11573</v>
      </c>
      <c r="R19" s="52">
        <v>33.284368789423702</v>
      </c>
      <c r="S19" s="51">
        <v>67.964057374392198</v>
      </c>
      <c r="T19" s="51">
        <v>56.924328117169303</v>
      </c>
      <c r="U19" s="53">
        <v>16.243481751550899</v>
      </c>
    </row>
    <row r="20" spans="1:21" ht="12" thickBot="1">
      <c r="A20" s="75"/>
      <c r="B20" s="64" t="s">
        <v>18</v>
      </c>
      <c r="C20" s="65"/>
      <c r="D20" s="51">
        <v>1535074.0518</v>
      </c>
      <c r="E20" s="51">
        <v>1002955.5891</v>
      </c>
      <c r="F20" s="52">
        <v>153.05503737981999</v>
      </c>
      <c r="G20" s="51">
        <v>963081.35279999999</v>
      </c>
      <c r="H20" s="52">
        <v>59.3919399785933</v>
      </c>
      <c r="I20" s="51">
        <v>322852.8137</v>
      </c>
      <c r="J20" s="52">
        <v>21.031741975016001</v>
      </c>
      <c r="K20" s="51">
        <v>62002.115899999997</v>
      </c>
      <c r="L20" s="52">
        <v>6.43788977117448</v>
      </c>
      <c r="M20" s="52">
        <v>4.2071257410104002</v>
      </c>
      <c r="N20" s="51">
        <v>39390223.991599999</v>
      </c>
      <c r="O20" s="51">
        <v>399123127.82639998</v>
      </c>
      <c r="P20" s="51">
        <v>49070</v>
      </c>
      <c r="Q20" s="51">
        <v>38975</v>
      </c>
      <c r="R20" s="52">
        <v>25.901218729955101</v>
      </c>
      <c r="S20" s="51">
        <v>31.283351371510101</v>
      </c>
      <c r="T20" s="51">
        <v>28.684074142399002</v>
      </c>
      <c r="U20" s="53">
        <v>8.3088195962223299</v>
      </c>
    </row>
    <row r="21" spans="1:21" ht="12" thickBot="1">
      <c r="A21" s="75"/>
      <c r="B21" s="64" t="s">
        <v>19</v>
      </c>
      <c r="C21" s="65"/>
      <c r="D21" s="51">
        <v>697192.60580000002</v>
      </c>
      <c r="E21" s="51">
        <v>332155.64799999999</v>
      </c>
      <c r="F21" s="52">
        <v>209.89936796137201</v>
      </c>
      <c r="G21" s="51">
        <v>322445.75559999997</v>
      </c>
      <c r="H21" s="52">
        <v>116.220121893892</v>
      </c>
      <c r="I21" s="51">
        <v>218016.31479999999</v>
      </c>
      <c r="J21" s="52">
        <v>31.2706005465785</v>
      </c>
      <c r="K21" s="51">
        <v>31555.065900000001</v>
      </c>
      <c r="L21" s="52">
        <v>9.78616258765231</v>
      </c>
      <c r="M21" s="52">
        <v>5.9090749324025298</v>
      </c>
      <c r="N21" s="51">
        <v>10800757.640000001</v>
      </c>
      <c r="O21" s="51">
        <v>140795984.28529999</v>
      </c>
      <c r="P21" s="51">
        <v>37493</v>
      </c>
      <c r="Q21" s="51">
        <v>29071</v>
      </c>
      <c r="R21" s="52">
        <v>28.970451652849899</v>
      </c>
      <c r="S21" s="51">
        <v>18.5952739391353</v>
      </c>
      <c r="T21" s="51">
        <v>16.565912472911201</v>
      </c>
      <c r="U21" s="53">
        <v>10.9133184747184</v>
      </c>
    </row>
    <row r="22" spans="1:21" ht="12" thickBot="1">
      <c r="A22" s="75"/>
      <c r="B22" s="64" t="s">
        <v>20</v>
      </c>
      <c r="C22" s="65"/>
      <c r="D22" s="51">
        <v>1272476.7893999999</v>
      </c>
      <c r="E22" s="51">
        <v>909041.98990000004</v>
      </c>
      <c r="F22" s="52">
        <v>139.97997931206501</v>
      </c>
      <c r="G22" s="51">
        <v>873314.58909999998</v>
      </c>
      <c r="H22" s="52">
        <v>45.706576448168498</v>
      </c>
      <c r="I22" s="51">
        <v>204611.11110000001</v>
      </c>
      <c r="J22" s="52">
        <v>16.079751929815401</v>
      </c>
      <c r="K22" s="51">
        <v>59107.071799999998</v>
      </c>
      <c r="L22" s="52">
        <v>6.7681305840674399</v>
      </c>
      <c r="M22" s="52">
        <v>2.4617027179478699</v>
      </c>
      <c r="N22" s="51">
        <v>21933879.679400001</v>
      </c>
      <c r="O22" s="51">
        <v>457382689.08310002</v>
      </c>
      <c r="P22" s="51">
        <v>68234</v>
      </c>
      <c r="Q22" s="51">
        <v>53760</v>
      </c>
      <c r="R22" s="52">
        <v>26.923363095238098</v>
      </c>
      <c r="S22" s="51">
        <v>18.648720423835599</v>
      </c>
      <c r="T22" s="51">
        <v>18.184064507068499</v>
      </c>
      <c r="U22" s="53">
        <v>2.4916235870707801</v>
      </c>
    </row>
    <row r="23" spans="1:21" ht="12" thickBot="1">
      <c r="A23" s="75"/>
      <c r="B23" s="64" t="s">
        <v>21</v>
      </c>
      <c r="C23" s="65"/>
      <c r="D23" s="51">
        <v>2972359.057</v>
      </c>
      <c r="E23" s="51">
        <v>2432108.6285999999</v>
      </c>
      <c r="F23" s="52">
        <v>122.21325240357299</v>
      </c>
      <c r="G23" s="51">
        <v>2120086.5203</v>
      </c>
      <c r="H23" s="52">
        <v>40.199894133537597</v>
      </c>
      <c r="I23" s="51">
        <v>494904.21669999999</v>
      </c>
      <c r="J23" s="52">
        <v>16.6502164512893</v>
      </c>
      <c r="K23" s="51">
        <v>245454.82939999999</v>
      </c>
      <c r="L23" s="52">
        <v>11.5775854923726</v>
      </c>
      <c r="M23" s="52">
        <v>1.01627410595165</v>
      </c>
      <c r="N23" s="51">
        <v>70053965.683500007</v>
      </c>
      <c r="O23" s="51">
        <v>1026362153.5527</v>
      </c>
      <c r="P23" s="51">
        <v>91910</v>
      </c>
      <c r="Q23" s="51">
        <v>70430</v>
      </c>
      <c r="R23" s="52">
        <v>30.4983671730797</v>
      </c>
      <c r="S23" s="51">
        <v>32.339887465999396</v>
      </c>
      <c r="T23" s="51">
        <v>32.1029785304558</v>
      </c>
      <c r="U23" s="53">
        <v>0.732559554490255</v>
      </c>
    </row>
    <row r="24" spans="1:21" ht="12" thickBot="1">
      <c r="A24" s="75"/>
      <c r="B24" s="64" t="s">
        <v>22</v>
      </c>
      <c r="C24" s="65"/>
      <c r="D24" s="51">
        <v>237686.9472</v>
      </c>
      <c r="E24" s="51">
        <v>241347.4914</v>
      </c>
      <c r="F24" s="52">
        <v>98.483288896534205</v>
      </c>
      <c r="G24" s="51">
        <v>205803.8119</v>
      </c>
      <c r="H24" s="52">
        <v>15.492004256700501</v>
      </c>
      <c r="I24" s="51">
        <v>42021.516199999998</v>
      </c>
      <c r="J24" s="52">
        <v>17.6793537445038</v>
      </c>
      <c r="K24" s="51">
        <v>36862.446900000003</v>
      </c>
      <c r="L24" s="52">
        <v>17.911450016247201</v>
      </c>
      <c r="M24" s="52">
        <v>0.13995460784237801</v>
      </c>
      <c r="N24" s="51">
        <v>5235964.1447000001</v>
      </c>
      <c r="O24" s="51">
        <v>94264391.0986</v>
      </c>
      <c r="P24" s="51">
        <v>24344</v>
      </c>
      <c r="Q24" s="51">
        <v>21445</v>
      </c>
      <c r="R24" s="52">
        <v>13.518302634646799</v>
      </c>
      <c r="S24" s="51">
        <v>9.7636767663490005</v>
      </c>
      <c r="T24" s="51">
        <v>9.6045786803450692</v>
      </c>
      <c r="U24" s="53">
        <v>1.6294894824075601</v>
      </c>
    </row>
    <row r="25" spans="1:21" ht="12" thickBot="1">
      <c r="A25" s="75"/>
      <c r="B25" s="64" t="s">
        <v>23</v>
      </c>
      <c r="C25" s="65"/>
      <c r="D25" s="51">
        <v>332234.09159999999</v>
      </c>
      <c r="E25" s="51">
        <v>296207.82410000003</v>
      </c>
      <c r="F25" s="52">
        <v>112.162496925752</v>
      </c>
      <c r="G25" s="51">
        <v>250877.3646</v>
      </c>
      <c r="H25" s="52">
        <v>32.4288829842084</v>
      </c>
      <c r="I25" s="51">
        <v>19497.206999999999</v>
      </c>
      <c r="J25" s="52">
        <v>5.8685148493051296</v>
      </c>
      <c r="K25" s="51">
        <v>23374.355899999999</v>
      </c>
      <c r="L25" s="52">
        <v>9.3170445796368195</v>
      </c>
      <c r="M25" s="52">
        <v>-0.16587190323392001</v>
      </c>
      <c r="N25" s="51">
        <v>7450253.2531000003</v>
      </c>
      <c r="O25" s="51">
        <v>105843439.86650001</v>
      </c>
      <c r="P25" s="51">
        <v>22725</v>
      </c>
      <c r="Q25" s="51">
        <v>19273</v>
      </c>
      <c r="R25" s="52">
        <v>17.911067296217499</v>
      </c>
      <c r="S25" s="51">
        <v>14.6197620066007</v>
      </c>
      <c r="T25" s="51">
        <v>14.8645298448607</v>
      </c>
      <c r="U25" s="53">
        <v>-1.6742258741935601</v>
      </c>
    </row>
    <row r="26" spans="1:21" ht="12" thickBot="1">
      <c r="A26" s="75"/>
      <c r="B26" s="64" t="s">
        <v>24</v>
      </c>
      <c r="C26" s="65"/>
      <c r="D26" s="51">
        <v>644361.03760000004</v>
      </c>
      <c r="E26" s="51">
        <v>575988.95129999996</v>
      </c>
      <c r="F26" s="52">
        <v>111.870381566467</v>
      </c>
      <c r="G26" s="51">
        <v>510830.984</v>
      </c>
      <c r="H26" s="52">
        <v>26.139771819322501</v>
      </c>
      <c r="I26" s="51">
        <v>121001.90360000001</v>
      </c>
      <c r="J26" s="52">
        <v>18.778587862898402</v>
      </c>
      <c r="K26" s="51">
        <v>102002.8766</v>
      </c>
      <c r="L26" s="52">
        <v>19.968028525066899</v>
      </c>
      <c r="M26" s="52">
        <v>0.186259717698981</v>
      </c>
      <c r="N26" s="51">
        <v>10991822.2574</v>
      </c>
      <c r="O26" s="51">
        <v>210888930.3459</v>
      </c>
      <c r="P26" s="51">
        <v>51304</v>
      </c>
      <c r="Q26" s="51">
        <v>40657</v>
      </c>
      <c r="R26" s="52">
        <v>26.187372408195401</v>
      </c>
      <c r="S26" s="51">
        <v>12.559664696709801</v>
      </c>
      <c r="T26" s="51">
        <v>12.498063467545601</v>
      </c>
      <c r="U26" s="53">
        <v>0.49046873982538403</v>
      </c>
    </row>
    <row r="27" spans="1:21" ht="12" thickBot="1">
      <c r="A27" s="75"/>
      <c r="B27" s="64" t="s">
        <v>25</v>
      </c>
      <c r="C27" s="65"/>
      <c r="D27" s="51">
        <v>243164.6833</v>
      </c>
      <c r="E27" s="51">
        <v>255252.00719999999</v>
      </c>
      <c r="F27" s="52">
        <v>95.264552850105801</v>
      </c>
      <c r="G27" s="51">
        <v>217210.68710000001</v>
      </c>
      <c r="H27" s="52">
        <v>11.948765756655099</v>
      </c>
      <c r="I27" s="51">
        <v>67469.036500000002</v>
      </c>
      <c r="J27" s="52">
        <v>27.746231724267801</v>
      </c>
      <c r="K27" s="51">
        <v>59923.029199999997</v>
      </c>
      <c r="L27" s="52">
        <v>27.587514224110201</v>
      </c>
      <c r="M27" s="52">
        <v>0.12592833507822701</v>
      </c>
      <c r="N27" s="51">
        <v>5035272.5833999999</v>
      </c>
      <c r="O27" s="51">
        <v>85877815.244900003</v>
      </c>
      <c r="P27" s="51">
        <v>32057</v>
      </c>
      <c r="Q27" s="51">
        <v>26678</v>
      </c>
      <c r="R27" s="52">
        <v>20.1626808606342</v>
      </c>
      <c r="S27" s="51">
        <v>7.5853848862962803</v>
      </c>
      <c r="T27" s="51">
        <v>7.5682874990629001</v>
      </c>
      <c r="U27" s="53">
        <v>0.22539907321345701</v>
      </c>
    </row>
    <row r="28" spans="1:21" ht="12" thickBot="1">
      <c r="A28" s="75"/>
      <c r="B28" s="64" t="s">
        <v>26</v>
      </c>
      <c r="C28" s="65"/>
      <c r="D28" s="51">
        <v>1164009.6436000001</v>
      </c>
      <c r="E28" s="51">
        <v>1028494.3939</v>
      </c>
      <c r="F28" s="52">
        <v>113.176080541006</v>
      </c>
      <c r="G28" s="51">
        <v>942143.01679999998</v>
      </c>
      <c r="H28" s="52">
        <v>23.549145176872699</v>
      </c>
      <c r="I28" s="51">
        <v>59380.26</v>
      </c>
      <c r="J28" s="52">
        <v>5.1013546431068404</v>
      </c>
      <c r="K28" s="51">
        <v>36864.073100000001</v>
      </c>
      <c r="L28" s="52">
        <v>3.9127895067576102</v>
      </c>
      <c r="M28" s="52">
        <v>0.61078944909101796</v>
      </c>
      <c r="N28" s="51">
        <v>26069073.951299999</v>
      </c>
      <c r="O28" s="51">
        <v>320080682.54689997</v>
      </c>
      <c r="P28" s="51">
        <v>50822</v>
      </c>
      <c r="Q28" s="51">
        <v>45833</v>
      </c>
      <c r="R28" s="52">
        <v>10.885170073964201</v>
      </c>
      <c r="S28" s="51">
        <v>22.903656754948599</v>
      </c>
      <c r="T28" s="51">
        <v>22.257487022451102</v>
      </c>
      <c r="U28" s="53">
        <v>2.8212513809959998</v>
      </c>
    </row>
    <row r="29" spans="1:21" ht="12" thickBot="1">
      <c r="A29" s="75"/>
      <c r="B29" s="64" t="s">
        <v>27</v>
      </c>
      <c r="C29" s="65"/>
      <c r="D29" s="51">
        <v>724943.29839999997</v>
      </c>
      <c r="E29" s="51">
        <v>653229.34069999994</v>
      </c>
      <c r="F29" s="52">
        <v>110.97837363262801</v>
      </c>
      <c r="G29" s="51">
        <v>612578.42020000005</v>
      </c>
      <c r="H29" s="52">
        <v>18.3429377357619</v>
      </c>
      <c r="I29" s="51">
        <v>97008.013000000006</v>
      </c>
      <c r="J29" s="52">
        <v>13.381462138363601</v>
      </c>
      <c r="K29" s="51">
        <v>79855.986000000004</v>
      </c>
      <c r="L29" s="52">
        <v>13.0360429565782</v>
      </c>
      <c r="M29" s="52">
        <v>0.21478699167273499</v>
      </c>
      <c r="N29" s="51">
        <v>13954062.9937</v>
      </c>
      <c r="O29" s="51">
        <v>226700838.87220001</v>
      </c>
      <c r="P29" s="51">
        <v>123118</v>
      </c>
      <c r="Q29" s="51">
        <v>110494</v>
      </c>
      <c r="R29" s="52">
        <v>11.4250547541043</v>
      </c>
      <c r="S29" s="51">
        <v>5.8881991130460198</v>
      </c>
      <c r="T29" s="51">
        <v>6.1906623020254496</v>
      </c>
      <c r="U29" s="53">
        <v>-5.1367690387589802</v>
      </c>
    </row>
    <row r="30" spans="1:21" ht="12" thickBot="1">
      <c r="A30" s="75"/>
      <c r="B30" s="64" t="s">
        <v>28</v>
      </c>
      <c r="C30" s="65"/>
      <c r="D30" s="51">
        <v>856706.84660000005</v>
      </c>
      <c r="E30" s="51">
        <v>767081.69070000004</v>
      </c>
      <c r="F30" s="52">
        <v>111.68391280701999</v>
      </c>
      <c r="G30" s="51">
        <v>710673.25580000004</v>
      </c>
      <c r="H30" s="52">
        <v>20.548626194693501</v>
      </c>
      <c r="I30" s="51">
        <v>123557.8472</v>
      </c>
      <c r="J30" s="52">
        <v>14.4224185543004</v>
      </c>
      <c r="K30" s="51">
        <v>80412.587199999994</v>
      </c>
      <c r="L30" s="52">
        <v>11.3149870976192</v>
      </c>
      <c r="M30" s="52">
        <v>0.53654858651283399</v>
      </c>
      <c r="N30" s="51">
        <v>18229317.7817</v>
      </c>
      <c r="O30" s="51">
        <v>399273801.1074</v>
      </c>
      <c r="P30" s="51">
        <v>75276</v>
      </c>
      <c r="Q30" s="51">
        <v>66689</v>
      </c>
      <c r="R30" s="52">
        <v>12.87618647753</v>
      </c>
      <c r="S30" s="51">
        <v>11.3808763297731</v>
      </c>
      <c r="T30" s="51">
        <v>11.4039481878571</v>
      </c>
      <c r="U30" s="53">
        <v>-0.20272479390369</v>
      </c>
    </row>
    <row r="31" spans="1:21" ht="12" thickBot="1">
      <c r="A31" s="75"/>
      <c r="B31" s="64" t="s">
        <v>29</v>
      </c>
      <c r="C31" s="65"/>
      <c r="D31" s="51">
        <v>735103.96739999996</v>
      </c>
      <c r="E31" s="51">
        <v>540298.2733</v>
      </c>
      <c r="F31" s="52">
        <v>136.05521315294601</v>
      </c>
      <c r="G31" s="51">
        <v>536049.87620000006</v>
      </c>
      <c r="H31" s="52">
        <v>37.133501944086497</v>
      </c>
      <c r="I31" s="51">
        <v>88049.000700000004</v>
      </c>
      <c r="J31" s="52">
        <v>11.977761596284401</v>
      </c>
      <c r="K31" s="51">
        <v>28327.0504</v>
      </c>
      <c r="L31" s="52">
        <v>5.2844057349303801</v>
      </c>
      <c r="M31" s="52">
        <v>2.1083010569995699</v>
      </c>
      <c r="N31" s="51">
        <v>41776982.178599998</v>
      </c>
      <c r="O31" s="51">
        <v>407034388.801</v>
      </c>
      <c r="P31" s="51">
        <v>29137</v>
      </c>
      <c r="Q31" s="51">
        <v>23020</v>
      </c>
      <c r="R31" s="52">
        <v>26.572545612510901</v>
      </c>
      <c r="S31" s="51">
        <v>25.229226323917999</v>
      </c>
      <c r="T31" s="51">
        <v>22.6628840225891</v>
      </c>
      <c r="U31" s="53">
        <v>10.172100675540801</v>
      </c>
    </row>
    <row r="32" spans="1:21" ht="12" thickBot="1">
      <c r="A32" s="75"/>
      <c r="B32" s="64" t="s">
        <v>30</v>
      </c>
      <c r="C32" s="65"/>
      <c r="D32" s="51">
        <v>106019.87179999999</v>
      </c>
      <c r="E32" s="51">
        <v>117172.53630000001</v>
      </c>
      <c r="F32" s="52">
        <v>90.481844251074705</v>
      </c>
      <c r="G32" s="51">
        <v>103689.1676</v>
      </c>
      <c r="H32" s="52">
        <v>2.2477798346218099</v>
      </c>
      <c r="I32" s="51">
        <v>29054.018</v>
      </c>
      <c r="J32" s="52">
        <v>27.404313461922101</v>
      </c>
      <c r="K32" s="51">
        <v>30252.4781</v>
      </c>
      <c r="L32" s="52">
        <v>29.176122058096301</v>
      </c>
      <c r="M32" s="52">
        <v>-3.9615270393337003E-2</v>
      </c>
      <c r="N32" s="51">
        <v>1964317.206</v>
      </c>
      <c r="O32" s="51">
        <v>40216301.181199998</v>
      </c>
      <c r="P32" s="51">
        <v>23092</v>
      </c>
      <c r="Q32" s="51">
        <v>19605</v>
      </c>
      <c r="R32" s="52">
        <v>17.7862790104565</v>
      </c>
      <c r="S32" s="51">
        <v>4.59119486402217</v>
      </c>
      <c r="T32" s="51">
        <v>4.6466205304769197</v>
      </c>
      <c r="U32" s="53">
        <v>-1.2072165982123</v>
      </c>
    </row>
    <row r="33" spans="1:21" ht="12" thickBot="1">
      <c r="A33" s="75"/>
      <c r="B33" s="64" t="s">
        <v>31</v>
      </c>
      <c r="C33" s="65"/>
      <c r="D33" s="51">
        <v>18.4071</v>
      </c>
      <c r="E33" s="54"/>
      <c r="F33" s="54"/>
      <c r="G33" s="54"/>
      <c r="H33" s="54"/>
      <c r="I33" s="51">
        <v>-53.804600000000001</v>
      </c>
      <c r="J33" s="52">
        <v>-292.30351331822999</v>
      </c>
      <c r="K33" s="54"/>
      <c r="L33" s="54"/>
      <c r="M33" s="54"/>
      <c r="N33" s="51">
        <v>33.539900000000003</v>
      </c>
      <c r="O33" s="51">
        <v>307.15859999999998</v>
      </c>
      <c r="P33" s="51">
        <v>2</v>
      </c>
      <c r="Q33" s="54"/>
      <c r="R33" s="54"/>
      <c r="S33" s="51">
        <v>9.2035499999999999</v>
      </c>
      <c r="T33" s="54"/>
      <c r="U33" s="55"/>
    </row>
    <row r="34" spans="1:21" ht="12" thickBot="1">
      <c r="A34" s="75"/>
      <c r="B34" s="64" t="s">
        <v>70</v>
      </c>
      <c r="C34" s="65"/>
      <c r="D34" s="54"/>
      <c r="E34" s="54"/>
      <c r="F34" s="54"/>
      <c r="G34" s="54"/>
      <c r="H34" s="54"/>
      <c r="I34" s="54"/>
      <c r="J34" s="54"/>
      <c r="K34" s="54"/>
      <c r="L34" s="54"/>
      <c r="M34" s="54"/>
      <c r="N34" s="54"/>
      <c r="O34" s="51">
        <v>1</v>
      </c>
      <c r="P34" s="54"/>
      <c r="Q34" s="54"/>
      <c r="R34" s="54"/>
      <c r="S34" s="54"/>
      <c r="T34" s="54"/>
      <c r="U34" s="55"/>
    </row>
    <row r="35" spans="1:21" ht="12" thickBot="1">
      <c r="A35" s="75"/>
      <c r="B35" s="64" t="s">
        <v>32</v>
      </c>
      <c r="C35" s="65"/>
      <c r="D35" s="51">
        <v>176924.10879999999</v>
      </c>
      <c r="E35" s="51">
        <v>174778.20730000001</v>
      </c>
      <c r="F35" s="52">
        <v>101.227785507787</v>
      </c>
      <c r="G35" s="51">
        <v>156327.2697</v>
      </c>
      <c r="H35" s="52">
        <v>13.1754614147144</v>
      </c>
      <c r="I35" s="51">
        <v>27905.728599999999</v>
      </c>
      <c r="J35" s="52">
        <v>15.772711129801699</v>
      </c>
      <c r="K35" s="51">
        <v>16352.8577</v>
      </c>
      <c r="L35" s="52">
        <v>10.4606558608629</v>
      </c>
      <c r="M35" s="52">
        <v>0.70647412898358397</v>
      </c>
      <c r="N35" s="51">
        <v>5012819.8505999995</v>
      </c>
      <c r="O35" s="51">
        <v>63786125.394400001</v>
      </c>
      <c r="P35" s="51">
        <v>12115</v>
      </c>
      <c r="Q35" s="51">
        <v>10929</v>
      </c>
      <c r="R35" s="52">
        <v>10.851862018482899</v>
      </c>
      <c r="S35" s="51">
        <v>14.603723384234399</v>
      </c>
      <c r="T35" s="51">
        <v>14.6500313386403</v>
      </c>
      <c r="U35" s="53">
        <v>-0.31709690184825901</v>
      </c>
    </row>
    <row r="36" spans="1:21" ht="12" customHeight="1" thickBot="1">
      <c r="A36" s="75"/>
      <c r="B36" s="64" t="s">
        <v>69</v>
      </c>
      <c r="C36" s="65"/>
      <c r="D36" s="51">
        <v>66900.91</v>
      </c>
      <c r="E36" s="54"/>
      <c r="F36" s="54"/>
      <c r="G36" s="54"/>
      <c r="H36" s="54"/>
      <c r="I36" s="51">
        <v>2740.02</v>
      </c>
      <c r="J36" s="52">
        <v>4.0956393567740701</v>
      </c>
      <c r="K36" s="54"/>
      <c r="L36" s="54"/>
      <c r="M36" s="54"/>
      <c r="N36" s="51">
        <v>2840253.47</v>
      </c>
      <c r="O36" s="51">
        <v>30730263.870000001</v>
      </c>
      <c r="P36" s="51">
        <v>52</v>
      </c>
      <c r="Q36" s="51">
        <v>50</v>
      </c>
      <c r="R36" s="52">
        <v>4</v>
      </c>
      <c r="S36" s="51">
        <v>1286.55596153846</v>
      </c>
      <c r="T36" s="51">
        <v>1416.3943999999999</v>
      </c>
      <c r="U36" s="53">
        <v>-10.091938659728299</v>
      </c>
    </row>
    <row r="37" spans="1:21" ht="12" thickBot="1">
      <c r="A37" s="75"/>
      <c r="B37" s="64" t="s">
        <v>36</v>
      </c>
      <c r="C37" s="65"/>
      <c r="D37" s="51">
        <v>164870.63</v>
      </c>
      <c r="E37" s="51">
        <v>53190.195500000002</v>
      </c>
      <c r="F37" s="52">
        <v>309.96432415819902</v>
      </c>
      <c r="G37" s="51">
        <v>182624.86</v>
      </c>
      <c r="H37" s="52">
        <v>-9.7216939687181601</v>
      </c>
      <c r="I37" s="51">
        <v>-15281.52</v>
      </c>
      <c r="J37" s="52">
        <v>-9.2687945694148208</v>
      </c>
      <c r="K37" s="51">
        <v>-13386.01</v>
      </c>
      <c r="L37" s="52">
        <v>-7.3297852220119397</v>
      </c>
      <c r="M37" s="52">
        <v>0.141603808752571</v>
      </c>
      <c r="N37" s="51">
        <v>10414130.9</v>
      </c>
      <c r="O37" s="51">
        <v>158479685.63999999</v>
      </c>
      <c r="P37" s="51">
        <v>75</v>
      </c>
      <c r="Q37" s="51">
        <v>74</v>
      </c>
      <c r="R37" s="52">
        <v>1.35135135135136</v>
      </c>
      <c r="S37" s="51">
        <v>2198.2750666666698</v>
      </c>
      <c r="T37" s="51">
        <v>1950.98175675676</v>
      </c>
      <c r="U37" s="53">
        <v>11.2494252270664</v>
      </c>
    </row>
    <row r="38" spans="1:21" ht="12" thickBot="1">
      <c r="A38" s="75"/>
      <c r="B38" s="64" t="s">
        <v>37</v>
      </c>
      <c r="C38" s="65"/>
      <c r="D38" s="51">
        <v>41911.14</v>
      </c>
      <c r="E38" s="51">
        <v>29551.885699999999</v>
      </c>
      <c r="F38" s="52">
        <v>141.82221881021999</v>
      </c>
      <c r="G38" s="51">
        <v>39548.720000000001</v>
      </c>
      <c r="H38" s="52">
        <v>5.9734423768961404</v>
      </c>
      <c r="I38" s="51">
        <v>456.4</v>
      </c>
      <c r="J38" s="52">
        <v>1.0889706173585401</v>
      </c>
      <c r="K38" s="51">
        <v>-121.38</v>
      </c>
      <c r="L38" s="52">
        <v>-0.30691258781573699</v>
      </c>
      <c r="M38" s="52">
        <v>-4.7600922722029999</v>
      </c>
      <c r="N38" s="51">
        <v>6127319.8600000003</v>
      </c>
      <c r="O38" s="51">
        <v>139639504.87</v>
      </c>
      <c r="P38" s="51">
        <v>19</v>
      </c>
      <c r="Q38" s="51">
        <v>19</v>
      </c>
      <c r="R38" s="52">
        <v>0</v>
      </c>
      <c r="S38" s="51">
        <v>2205.8494736842099</v>
      </c>
      <c r="T38" s="51">
        <v>2807.2421052631598</v>
      </c>
      <c r="U38" s="53">
        <v>-27.2635390018024</v>
      </c>
    </row>
    <row r="39" spans="1:21" ht="12" thickBot="1">
      <c r="A39" s="75"/>
      <c r="B39" s="64" t="s">
        <v>38</v>
      </c>
      <c r="C39" s="65"/>
      <c r="D39" s="51">
        <v>76661.55</v>
      </c>
      <c r="E39" s="51">
        <v>27720.951700000001</v>
      </c>
      <c r="F39" s="52">
        <v>276.54732358990401</v>
      </c>
      <c r="G39" s="51">
        <v>58139.35</v>
      </c>
      <c r="H39" s="52">
        <v>31.858285309347298</v>
      </c>
      <c r="I39" s="51">
        <v>-11262.45</v>
      </c>
      <c r="J39" s="52">
        <v>-14.691132647331001</v>
      </c>
      <c r="K39" s="51">
        <v>-8135.92</v>
      </c>
      <c r="L39" s="52">
        <v>-13.9938269003695</v>
      </c>
      <c r="M39" s="52">
        <v>0.38428721029705298</v>
      </c>
      <c r="N39" s="51">
        <v>5639910.1600000001</v>
      </c>
      <c r="O39" s="51">
        <v>105669329.3</v>
      </c>
      <c r="P39" s="51">
        <v>42</v>
      </c>
      <c r="Q39" s="51">
        <v>123</v>
      </c>
      <c r="R39" s="52">
        <v>-65.853658536585399</v>
      </c>
      <c r="S39" s="51">
        <v>1825.2750000000001</v>
      </c>
      <c r="T39" s="51">
        <v>918.98373983739805</v>
      </c>
      <c r="U39" s="53">
        <v>49.6523132219858</v>
      </c>
    </row>
    <row r="40" spans="1:21" ht="12" thickBot="1">
      <c r="A40" s="75"/>
      <c r="B40" s="64" t="s">
        <v>72</v>
      </c>
      <c r="C40" s="65"/>
      <c r="D40" s="54"/>
      <c r="E40" s="54"/>
      <c r="F40" s="54"/>
      <c r="G40" s="51">
        <v>-0.05</v>
      </c>
      <c r="H40" s="54"/>
      <c r="I40" s="54"/>
      <c r="J40" s="54"/>
      <c r="K40" s="51">
        <v>-0.01</v>
      </c>
      <c r="L40" s="52">
        <v>20</v>
      </c>
      <c r="M40" s="54"/>
      <c r="N40" s="51">
        <v>244.59</v>
      </c>
      <c r="O40" s="51">
        <v>4506.1899999999996</v>
      </c>
      <c r="P40" s="54"/>
      <c r="Q40" s="51">
        <v>2</v>
      </c>
      <c r="R40" s="54"/>
      <c r="S40" s="54"/>
      <c r="T40" s="51">
        <v>6.4950000000000001</v>
      </c>
      <c r="U40" s="55"/>
    </row>
    <row r="41" spans="1:21" ht="12" customHeight="1" thickBot="1">
      <c r="A41" s="75"/>
      <c r="B41" s="64" t="s">
        <v>33</v>
      </c>
      <c r="C41" s="65"/>
      <c r="D41" s="51">
        <v>112800.8541</v>
      </c>
      <c r="E41" s="51">
        <v>69787.4908</v>
      </c>
      <c r="F41" s="52">
        <v>161.63477552627501</v>
      </c>
      <c r="G41" s="51">
        <v>184555.56419999999</v>
      </c>
      <c r="H41" s="52">
        <v>-38.879732730377398</v>
      </c>
      <c r="I41" s="51">
        <v>6340.1270999999997</v>
      </c>
      <c r="J41" s="52">
        <v>5.6206374948006701</v>
      </c>
      <c r="K41" s="51">
        <v>9199.9074000000001</v>
      </c>
      <c r="L41" s="52">
        <v>4.9848984179258897</v>
      </c>
      <c r="M41" s="52">
        <v>-0.31084881354349297</v>
      </c>
      <c r="N41" s="51">
        <v>2262683.7951000002</v>
      </c>
      <c r="O41" s="51">
        <v>62563322.920999996</v>
      </c>
      <c r="P41" s="51">
        <v>192</v>
      </c>
      <c r="Q41" s="51">
        <v>141</v>
      </c>
      <c r="R41" s="52">
        <v>36.170212765957402</v>
      </c>
      <c r="S41" s="51">
        <v>587.50444843749995</v>
      </c>
      <c r="T41" s="51">
        <v>588.76765248227002</v>
      </c>
      <c r="U41" s="53">
        <v>-0.21501182640049499</v>
      </c>
    </row>
    <row r="42" spans="1:21" ht="12" thickBot="1">
      <c r="A42" s="75"/>
      <c r="B42" s="64" t="s">
        <v>34</v>
      </c>
      <c r="C42" s="65"/>
      <c r="D42" s="51">
        <v>407192.75309999997</v>
      </c>
      <c r="E42" s="51">
        <v>220070.28750000001</v>
      </c>
      <c r="F42" s="52">
        <v>185.028500542128</v>
      </c>
      <c r="G42" s="51">
        <v>364910.8566</v>
      </c>
      <c r="H42" s="52">
        <v>11.5869110867117</v>
      </c>
      <c r="I42" s="51">
        <v>25297.3282</v>
      </c>
      <c r="J42" s="52">
        <v>6.2126174907114304</v>
      </c>
      <c r="K42" s="51">
        <v>31129.712</v>
      </c>
      <c r="L42" s="52">
        <v>8.5307716766900903</v>
      </c>
      <c r="M42" s="52">
        <v>-0.187357460936356</v>
      </c>
      <c r="N42" s="51">
        <v>9123061.3935000002</v>
      </c>
      <c r="O42" s="51">
        <v>158394157.52110001</v>
      </c>
      <c r="P42" s="51">
        <v>2458</v>
      </c>
      <c r="Q42" s="51">
        <v>2129</v>
      </c>
      <c r="R42" s="52">
        <v>15.453264443400601</v>
      </c>
      <c r="S42" s="51">
        <v>165.66019247355601</v>
      </c>
      <c r="T42" s="51">
        <v>167.34510413339601</v>
      </c>
      <c r="U42" s="53">
        <v>-1.01708903912396</v>
      </c>
    </row>
    <row r="43" spans="1:21" ht="12" thickBot="1">
      <c r="A43" s="75"/>
      <c r="B43" s="64" t="s">
        <v>39</v>
      </c>
      <c r="C43" s="65"/>
      <c r="D43" s="51">
        <v>94849.65</v>
      </c>
      <c r="E43" s="51">
        <v>23904.679</v>
      </c>
      <c r="F43" s="52">
        <v>396.782780475739</v>
      </c>
      <c r="G43" s="51">
        <v>114766.7</v>
      </c>
      <c r="H43" s="52">
        <v>-17.354380669654201</v>
      </c>
      <c r="I43" s="51">
        <v>-8557.24</v>
      </c>
      <c r="J43" s="52">
        <v>-9.0218993955170106</v>
      </c>
      <c r="K43" s="51">
        <v>-10908.36</v>
      </c>
      <c r="L43" s="52">
        <v>-9.5048128071993006</v>
      </c>
      <c r="M43" s="52">
        <v>-0.21553377409619801</v>
      </c>
      <c r="N43" s="51">
        <v>6166844.5800000001</v>
      </c>
      <c r="O43" s="51">
        <v>74781976.730000004</v>
      </c>
      <c r="P43" s="51">
        <v>87</v>
      </c>
      <c r="Q43" s="51">
        <v>107</v>
      </c>
      <c r="R43" s="52">
        <v>-18.691588785046701</v>
      </c>
      <c r="S43" s="51">
        <v>1090.2258620689699</v>
      </c>
      <c r="T43" s="51">
        <v>1166.1957943925199</v>
      </c>
      <c r="U43" s="53">
        <v>-6.9682746453461304</v>
      </c>
    </row>
    <row r="44" spans="1:21" ht="12" thickBot="1">
      <c r="A44" s="75"/>
      <c r="B44" s="64" t="s">
        <v>40</v>
      </c>
      <c r="C44" s="65"/>
      <c r="D44" s="51">
        <v>60955.58</v>
      </c>
      <c r="E44" s="51">
        <v>4954.5685000000003</v>
      </c>
      <c r="F44" s="52">
        <v>1230.2903875483801</v>
      </c>
      <c r="G44" s="51">
        <v>44039.37</v>
      </c>
      <c r="H44" s="52">
        <v>38.411562199913398</v>
      </c>
      <c r="I44" s="51">
        <v>8286.83</v>
      </c>
      <c r="J44" s="52">
        <v>13.5948669506549</v>
      </c>
      <c r="K44" s="51">
        <v>6021.8</v>
      </c>
      <c r="L44" s="52">
        <v>13.673674260099499</v>
      </c>
      <c r="M44" s="52">
        <v>0.37613836394433497</v>
      </c>
      <c r="N44" s="51">
        <v>2563101.27</v>
      </c>
      <c r="O44" s="51">
        <v>29841998.329999998</v>
      </c>
      <c r="P44" s="51">
        <v>56</v>
      </c>
      <c r="Q44" s="51">
        <v>66</v>
      </c>
      <c r="R44" s="52">
        <v>-15.151515151515101</v>
      </c>
      <c r="S44" s="51">
        <v>1088.4925000000001</v>
      </c>
      <c r="T44" s="51">
        <v>904.90818181818202</v>
      </c>
      <c r="U44" s="53">
        <v>16.865924035472698</v>
      </c>
    </row>
    <row r="45" spans="1:21" ht="12" thickBot="1">
      <c r="A45" s="76"/>
      <c r="B45" s="64" t="s">
        <v>35</v>
      </c>
      <c r="C45" s="65"/>
      <c r="D45" s="56">
        <v>8271.4084999999995</v>
      </c>
      <c r="E45" s="57"/>
      <c r="F45" s="57"/>
      <c r="G45" s="56">
        <v>12739.279</v>
      </c>
      <c r="H45" s="58">
        <v>-35.071611980552397</v>
      </c>
      <c r="I45" s="56">
        <v>928.50490000000002</v>
      </c>
      <c r="J45" s="58">
        <v>11.225475080816</v>
      </c>
      <c r="K45" s="56">
        <v>1359.4432999999999</v>
      </c>
      <c r="L45" s="58">
        <v>10.6712734684592</v>
      </c>
      <c r="M45" s="58">
        <v>-0.31699622926531801</v>
      </c>
      <c r="N45" s="56">
        <v>265370.05579999997</v>
      </c>
      <c r="O45" s="56">
        <v>8543518.2105999999</v>
      </c>
      <c r="P45" s="56">
        <v>23</v>
      </c>
      <c r="Q45" s="56">
        <v>12</v>
      </c>
      <c r="R45" s="58">
        <v>91.6666666666667</v>
      </c>
      <c r="S45" s="56">
        <v>359.62645652173899</v>
      </c>
      <c r="T45" s="56">
        <v>1046.6164916666701</v>
      </c>
      <c r="U45" s="59">
        <v>-191.02878074917101</v>
      </c>
    </row>
  </sheetData>
  <mergeCells count="43">
    <mergeCell ref="A1:U4"/>
    <mergeCell ref="W1:W4"/>
    <mergeCell ref="B6:C6"/>
    <mergeCell ref="A7:C7"/>
    <mergeCell ref="A8:A45"/>
    <mergeCell ref="B8:C8"/>
    <mergeCell ref="B9:C9"/>
    <mergeCell ref="B10:C10"/>
    <mergeCell ref="B11:C11"/>
    <mergeCell ref="B12:C12"/>
    <mergeCell ref="B24:C24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36:C36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43:C43"/>
    <mergeCell ref="B44:C44"/>
    <mergeCell ref="B45:C45"/>
    <mergeCell ref="B37:C37"/>
    <mergeCell ref="B38:C38"/>
    <mergeCell ref="B39:C39"/>
    <mergeCell ref="B40:C40"/>
    <mergeCell ref="B41:C41"/>
    <mergeCell ref="B42:C42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H62"/>
  <sheetViews>
    <sheetView topLeftCell="A22" workbookViewId="0">
      <selection activeCell="D37" sqref="D37"/>
    </sheetView>
  </sheetViews>
  <sheetFormatPr defaultRowHeight="13.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>
      <c r="A1" s="38" t="s">
        <v>74</v>
      </c>
      <c r="B1" s="38" t="s">
        <v>63</v>
      </c>
      <c r="C1" s="38" t="s">
        <v>64</v>
      </c>
      <c r="D1" s="38" t="s">
        <v>65</v>
      </c>
      <c r="E1" s="38" t="s">
        <v>66</v>
      </c>
      <c r="F1" s="38" t="s">
        <v>67</v>
      </c>
      <c r="G1" s="38" t="s">
        <v>66</v>
      </c>
      <c r="H1" s="38" t="s">
        <v>68</v>
      </c>
    </row>
    <row r="2" spans="1:8">
      <c r="A2" s="37">
        <v>1</v>
      </c>
      <c r="B2" s="37">
        <v>12</v>
      </c>
      <c r="C2" s="37">
        <v>64720</v>
      </c>
      <c r="D2" s="37">
        <v>789344.79686923104</v>
      </c>
      <c r="E2" s="37">
        <v>550168.07700854703</v>
      </c>
      <c r="F2" s="37">
        <v>239176.71986068401</v>
      </c>
      <c r="G2" s="37">
        <v>550168.07700854703</v>
      </c>
      <c r="H2" s="37">
        <v>0.30300664653688397</v>
      </c>
    </row>
    <row r="3" spans="1:8">
      <c r="A3" s="37">
        <v>2</v>
      </c>
      <c r="B3" s="37">
        <v>13</v>
      </c>
      <c r="C3" s="37">
        <v>6914</v>
      </c>
      <c r="D3" s="37">
        <v>65832.830372498298</v>
      </c>
      <c r="E3" s="37">
        <v>50097.358800726099</v>
      </c>
      <c r="F3" s="37">
        <v>15735.471571772199</v>
      </c>
      <c r="G3" s="37">
        <v>50097.358800726099</v>
      </c>
      <c r="H3" s="37">
        <v>0.239021647447588</v>
      </c>
    </row>
    <row r="4" spans="1:8">
      <c r="A4" s="37">
        <v>3</v>
      </c>
      <c r="B4" s="37">
        <v>14</v>
      </c>
      <c r="C4" s="37">
        <v>106450</v>
      </c>
      <c r="D4" s="37">
        <v>101372.30195253799</v>
      </c>
      <c r="E4" s="37">
        <v>69000.372351057493</v>
      </c>
      <c r="F4" s="37">
        <v>32371.9296014801</v>
      </c>
      <c r="G4" s="37">
        <v>69000.372351057493</v>
      </c>
      <c r="H4" s="37">
        <v>0.31933702774784201</v>
      </c>
    </row>
    <row r="5" spans="1:8">
      <c r="A5" s="37">
        <v>4</v>
      </c>
      <c r="B5" s="37">
        <v>15</v>
      </c>
      <c r="C5" s="37">
        <v>5080</v>
      </c>
      <c r="D5" s="37">
        <v>88141.5413683761</v>
      </c>
      <c r="E5" s="37">
        <v>66741.475217948697</v>
      </c>
      <c r="F5" s="37">
        <v>21400.066150427399</v>
      </c>
      <c r="G5" s="37">
        <v>66741.475217948697</v>
      </c>
      <c r="H5" s="37">
        <v>0.24279205716392599</v>
      </c>
    </row>
    <row r="6" spans="1:8">
      <c r="A6" s="37">
        <v>5</v>
      </c>
      <c r="B6" s="37">
        <v>16</v>
      </c>
      <c r="C6" s="37">
        <v>6804</v>
      </c>
      <c r="D6" s="37">
        <v>644571.201337607</v>
      </c>
      <c r="E6" s="37">
        <v>404529.43390683801</v>
      </c>
      <c r="F6" s="37">
        <v>240041.76743076899</v>
      </c>
      <c r="G6" s="37">
        <v>404529.43390683801</v>
      </c>
      <c r="H6" s="37">
        <v>0.37240535558001497</v>
      </c>
    </row>
    <row r="7" spans="1:8">
      <c r="A7" s="37">
        <v>6</v>
      </c>
      <c r="B7" s="37">
        <v>17</v>
      </c>
      <c r="C7" s="37">
        <v>25293</v>
      </c>
      <c r="D7" s="37">
        <v>536042.09710256394</v>
      </c>
      <c r="E7" s="37">
        <v>348094.54563931603</v>
      </c>
      <c r="F7" s="37">
        <v>187947.551463248</v>
      </c>
      <c r="G7" s="37">
        <v>348094.54563931603</v>
      </c>
      <c r="H7" s="37">
        <v>0.35062087936591102</v>
      </c>
    </row>
    <row r="8" spans="1:8">
      <c r="A8" s="37">
        <v>7</v>
      </c>
      <c r="B8" s="37">
        <v>18</v>
      </c>
      <c r="C8" s="37">
        <v>101829</v>
      </c>
      <c r="D8" s="37">
        <v>189392.21540598301</v>
      </c>
      <c r="E8" s="37">
        <v>152081.97241965801</v>
      </c>
      <c r="F8" s="37">
        <v>37310.242986324803</v>
      </c>
      <c r="G8" s="37">
        <v>152081.97241965801</v>
      </c>
      <c r="H8" s="37">
        <v>0.19699987618998099</v>
      </c>
    </row>
    <row r="9" spans="1:8">
      <c r="A9" s="37">
        <v>8</v>
      </c>
      <c r="B9" s="37">
        <v>19</v>
      </c>
      <c r="C9" s="37">
        <v>30247</v>
      </c>
      <c r="D9" s="37">
        <v>282615.62136239302</v>
      </c>
      <c r="E9" s="37">
        <v>203516.986023932</v>
      </c>
      <c r="F9" s="37">
        <v>79098.635338461507</v>
      </c>
      <c r="G9" s="37">
        <v>203516.986023932</v>
      </c>
      <c r="H9" s="37">
        <v>0.27988062003492298</v>
      </c>
    </row>
    <row r="10" spans="1:8">
      <c r="A10" s="37">
        <v>9</v>
      </c>
      <c r="B10" s="37">
        <v>21</v>
      </c>
      <c r="C10" s="37">
        <v>298221</v>
      </c>
      <c r="D10" s="37">
        <v>880620.22554529901</v>
      </c>
      <c r="E10" s="37">
        <v>799827.34862478601</v>
      </c>
      <c r="F10" s="37">
        <v>80792.876920512805</v>
      </c>
      <c r="G10" s="37">
        <v>799827.34862478601</v>
      </c>
      <c r="H10" s="37">
        <v>9.1745425072975298E-2</v>
      </c>
    </row>
    <row r="11" spans="1:8">
      <c r="A11" s="37">
        <v>10</v>
      </c>
      <c r="B11" s="37">
        <v>22</v>
      </c>
      <c r="C11" s="37">
        <v>21011</v>
      </c>
      <c r="D11" s="37">
        <v>448174.48894786299</v>
      </c>
      <c r="E11" s="37">
        <v>385259.16967606801</v>
      </c>
      <c r="F11" s="37">
        <v>62915.319271794899</v>
      </c>
      <c r="G11" s="37">
        <v>385259.16967606801</v>
      </c>
      <c r="H11" s="37">
        <v>0.140381304209205</v>
      </c>
    </row>
    <row r="12" spans="1:8">
      <c r="A12" s="37">
        <v>11</v>
      </c>
      <c r="B12" s="37">
        <v>23</v>
      </c>
      <c r="C12" s="37">
        <v>159155.60800000001</v>
      </c>
      <c r="D12" s="37">
        <v>1678283.40491795</v>
      </c>
      <c r="E12" s="37">
        <v>1390388.6005991499</v>
      </c>
      <c r="F12" s="37">
        <v>287894.80431880301</v>
      </c>
      <c r="G12" s="37">
        <v>1390388.6005991499</v>
      </c>
      <c r="H12" s="37">
        <v>0.171541232830625</v>
      </c>
    </row>
    <row r="13" spans="1:8">
      <c r="A13" s="37">
        <v>12</v>
      </c>
      <c r="B13" s="37">
        <v>24</v>
      </c>
      <c r="C13" s="37">
        <v>30734</v>
      </c>
      <c r="D13" s="37">
        <v>1048345.61417179</v>
      </c>
      <c r="E13" s="37">
        <v>878186.16175812006</v>
      </c>
      <c r="F13" s="37">
        <v>170159.452413675</v>
      </c>
      <c r="G13" s="37">
        <v>878186.16175812006</v>
      </c>
      <c r="H13" s="37">
        <v>0.162312361604244</v>
      </c>
    </row>
    <row r="14" spans="1:8">
      <c r="A14" s="37">
        <v>13</v>
      </c>
      <c r="B14" s="37">
        <v>25</v>
      </c>
      <c r="C14" s="37">
        <v>102434</v>
      </c>
      <c r="D14" s="37">
        <v>1535074.0208000001</v>
      </c>
      <c r="E14" s="37">
        <v>1212221.2381</v>
      </c>
      <c r="F14" s="37">
        <v>322852.78269999998</v>
      </c>
      <c r="G14" s="37">
        <v>1212221.2381</v>
      </c>
      <c r="H14" s="37">
        <v>0.210317403802942</v>
      </c>
    </row>
    <row r="15" spans="1:8">
      <c r="A15" s="37">
        <v>14</v>
      </c>
      <c r="B15" s="37">
        <v>26</v>
      </c>
      <c r="C15" s="37">
        <v>103222</v>
      </c>
      <c r="D15" s="37">
        <v>697191.83816315699</v>
      </c>
      <c r="E15" s="37">
        <v>479176.29129736801</v>
      </c>
      <c r="F15" s="37">
        <v>218015.54686578899</v>
      </c>
      <c r="G15" s="37">
        <v>479176.29129736801</v>
      </c>
      <c r="H15" s="37">
        <v>0.31270524830035301</v>
      </c>
    </row>
    <row r="16" spans="1:8">
      <c r="A16" s="37">
        <v>15</v>
      </c>
      <c r="B16" s="37">
        <v>27</v>
      </c>
      <c r="C16" s="37">
        <v>148800.704</v>
      </c>
      <c r="D16" s="37">
        <v>1272478.0009999999</v>
      </c>
      <c r="E16" s="37">
        <v>1067865.6787</v>
      </c>
      <c r="F16" s="37">
        <v>204612.3223</v>
      </c>
      <c r="G16" s="37">
        <v>1067865.6787</v>
      </c>
      <c r="H16" s="37">
        <v>0.16079831803709099</v>
      </c>
    </row>
    <row r="17" spans="1:8">
      <c r="A17" s="37">
        <v>16</v>
      </c>
      <c r="B17" s="37">
        <v>29</v>
      </c>
      <c r="C17" s="37">
        <v>211218</v>
      </c>
      <c r="D17" s="37">
        <v>2972360.8089085501</v>
      </c>
      <c r="E17" s="37">
        <v>2477454.86793761</v>
      </c>
      <c r="F17" s="37">
        <v>494905.94097093999</v>
      </c>
      <c r="G17" s="37">
        <v>2477454.86793761</v>
      </c>
      <c r="H17" s="37">
        <v>0.16650264647806001</v>
      </c>
    </row>
    <row r="18" spans="1:8">
      <c r="A18" s="37">
        <v>17</v>
      </c>
      <c r="B18" s="37">
        <v>31</v>
      </c>
      <c r="C18" s="37">
        <v>25399.385999999999</v>
      </c>
      <c r="D18" s="37">
        <v>237686.964938908</v>
      </c>
      <c r="E18" s="37">
        <v>195665.42476954</v>
      </c>
      <c r="F18" s="37">
        <v>42021.5401693678</v>
      </c>
      <c r="G18" s="37">
        <v>195665.42476954</v>
      </c>
      <c r="H18" s="37">
        <v>0.176793625094958</v>
      </c>
    </row>
    <row r="19" spans="1:8">
      <c r="A19" s="37">
        <v>18</v>
      </c>
      <c r="B19" s="37">
        <v>32</v>
      </c>
      <c r="C19" s="37">
        <v>23265.683000000001</v>
      </c>
      <c r="D19" s="37">
        <v>332234.08490663301</v>
      </c>
      <c r="E19" s="37">
        <v>312736.883674143</v>
      </c>
      <c r="F19" s="37">
        <v>19497.201232490599</v>
      </c>
      <c r="G19" s="37">
        <v>312736.883674143</v>
      </c>
      <c r="H19" s="37">
        <v>5.8685132315577503E-2</v>
      </c>
    </row>
    <row r="20" spans="1:8">
      <c r="A20" s="37">
        <v>19</v>
      </c>
      <c r="B20" s="37">
        <v>33</v>
      </c>
      <c r="C20" s="37">
        <v>43056.601000000002</v>
      </c>
      <c r="D20" s="37">
        <v>644360.95375585102</v>
      </c>
      <c r="E20" s="37">
        <v>523359.10652922001</v>
      </c>
      <c r="F20" s="37">
        <v>121001.847226631</v>
      </c>
      <c r="G20" s="37">
        <v>523359.10652922001</v>
      </c>
      <c r="H20" s="37">
        <v>0.187785815576402</v>
      </c>
    </row>
    <row r="21" spans="1:8">
      <c r="A21" s="37">
        <v>20</v>
      </c>
      <c r="B21" s="37">
        <v>34</v>
      </c>
      <c r="C21" s="37">
        <v>39900.212</v>
      </c>
      <c r="D21" s="37">
        <v>243164.485350662</v>
      </c>
      <c r="E21" s="37">
        <v>175695.66802782301</v>
      </c>
      <c r="F21" s="37">
        <v>67468.817322838397</v>
      </c>
      <c r="G21" s="37">
        <v>175695.66802782301</v>
      </c>
      <c r="H21" s="37">
        <v>0.27746164175884203</v>
      </c>
    </row>
    <row r="22" spans="1:8">
      <c r="A22" s="37">
        <v>21</v>
      </c>
      <c r="B22" s="37">
        <v>35</v>
      </c>
      <c r="C22" s="37">
        <v>44087.663</v>
      </c>
      <c r="D22" s="37">
        <v>1164009.6431734499</v>
      </c>
      <c r="E22" s="37">
        <v>1104629.39011593</v>
      </c>
      <c r="F22" s="37">
        <v>59380.253057522103</v>
      </c>
      <c r="G22" s="37">
        <v>1104629.39011593</v>
      </c>
      <c r="H22" s="37">
        <v>5.1013540485483601E-2</v>
      </c>
    </row>
    <row r="23" spans="1:8">
      <c r="A23" s="37">
        <v>22</v>
      </c>
      <c r="B23" s="37">
        <v>36</v>
      </c>
      <c r="C23" s="37">
        <v>167804.17199999999</v>
      </c>
      <c r="D23" s="37">
        <v>724943.58449380496</v>
      </c>
      <c r="E23" s="37">
        <v>627935.27759594901</v>
      </c>
      <c r="F23" s="37">
        <v>97008.306897856193</v>
      </c>
      <c r="G23" s="37">
        <v>627935.27759594901</v>
      </c>
      <c r="H23" s="37">
        <v>0.13381497398255199</v>
      </c>
    </row>
    <row r="24" spans="1:8">
      <c r="A24" s="37">
        <v>23</v>
      </c>
      <c r="B24" s="37">
        <v>37</v>
      </c>
      <c r="C24" s="37">
        <v>137641.592</v>
      </c>
      <c r="D24" s="37">
        <v>856706.86900628498</v>
      </c>
      <c r="E24" s="37">
        <v>733148.99395391298</v>
      </c>
      <c r="F24" s="37">
        <v>123557.875052373</v>
      </c>
      <c r="G24" s="37">
        <v>733148.99395391298</v>
      </c>
      <c r="H24" s="37">
        <v>0.14422421428194099</v>
      </c>
    </row>
    <row r="25" spans="1:8">
      <c r="A25" s="37">
        <v>24</v>
      </c>
      <c r="B25" s="37">
        <v>38</v>
      </c>
      <c r="C25" s="37">
        <v>128230.166</v>
      </c>
      <c r="D25" s="37">
        <v>735103.916575221</v>
      </c>
      <c r="E25" s="37">
        <v>647054.97266194702</v>
      </c>
      <c r="F25" s="37">
        <v>88048.943913274299</v>
      </c>
      <c r="G25" s="37">
        <v>647054.97266194702</v>
      </c>
      <c r="H25" s="37">
        <v>0.119777546994289</v>
      </c>
    </row>
    <row r="26" spans="1:8">
      <c r="A26" s="37">
        <v>25</v>
      </c>
      <c r="B26" s="37">
        <v>39</v>
      </c>
      <c r="C26" s="37">
        <v>69592.854999999996</v>
      </c>
      <c r="D26" s="37">
        <v>106019.841846093</v>
      </c>
      <c r="E26" s="37">
        <v>76965.836872333297</v>
      </c>
      <c r="F26" s="37">
        <v>29054.0049737601</v>
      </c>
      <c r="G26" s="37">
        <v>76965.836872333297</v>
      </c>
      <c r="H26" s="37">
        <v>0.27404308917888298</v>
      </c>
    </row>
    <row r="27" spans="1:8">
      <c r="A27" s="37">
        <v>26</v>
      </c>
      <c r="B27" s="37">
        <v>40</v>
      </c>
      <c r="C27" s="37">
        <v>0.83</v>
      </c>
      <c r="D27" s="37">
        <v>18.4071</v>
      </c>
      <c r="E27" s="37">
        <v>72.211600000000004</v>
      </c>
      <c r="F27" s="37">
        <v>-53.804499999999997</v>
      </c>
      <c r="G27" s="37">
        <v>72.211600000000004</v>
      </c>
      <c r="H27" s="37">
        <v>-2.923029700496</v>
      </c>
    </row>
    <row r="28" spans="1:8">
      <c r="A28" s="37">
        <v>27</v>
      </c>
      <c r="B28" s="37">
        <v>42</v>
      </c>
      <c r="C28" s="37">
        <v>9906.366</v>
      </c>
      <c r="D28" s="37">
        <v>176924.1091</v>
      </c>
      <c r="E28" s="37">
        <v>149018.3799</v>
      </c>
      <c r="F28" s="37">
        <v>27905.729200000002</v>
      </c>
      <c r="G28" s="37">
        <v>149018.3799</v>
      </c>
      <c r="H28" s="37">
        <v>0.157727114421852</v>
      </c>
    </row>
    <row r="29" spans="1:8">
      <c r="A29" s="37">
        <v>28</v>
      </c>
      <c r="B29" s="37">
        <v>75</v>
      </c>
      <c r="C29" s="37">
        <v>208</v>
      </c>
      <c r="D29" s="37">
        <v>112800.85470085499</v>
      </c>
      <c r="E29" s="37">
        <v>106460.726495726</v>
      </c>
      <c r="F29" s="37">
        <v>6340.1282051282096</v>
      </c>
      <c r="G29" s="37">
        <v>106460.726495726</v>
      </c>
      <c r="H29" s="37">
        <v>5.6206384445774603E-2</v>
      </c>
    </row>
    <row r="30" spans="1:8">
      <c r="A30" s="37">
        <v>29</v>
      </c>
      <c r="B30" s="37">
        <v>76</v>
      </c>
      <c r="C30" s="37">
        <v>2566</v>
      </c>
      <c r="D30" s="37">
        <v>407192.73545897403</v>
      </c>
      <c r="E30" s="37">
        <v>381895.42603162403</v>
      </c>
      <c r="F30" s="37">
        <v>25297.309427350399</v>
      </c>
      <c r="G30" s="37">
        <v>381895.42603162403</v>
      </c>
      <c r="H30" s="37">
        <v>6.2126131496025201E-2</v>
      </c>
    </row>
    <row r="31" spans="1:8" ht="14.25">
      <c r="A31" s="30">
        <v>30</v>
      </c>
      <c r="B31" s="31">
        <v>99</v>
      </c>
      <c r="C31" s="30">
        <v>23</v>
      </c>
      <c r="D31" s="30">
        <v>8271.4083654791593</v>
      </c>
      <c r="E31" s="30">
        <v>7342.9035776416304</v>
      </c>
      <c r="F31" s="30">
        <v>928.50478783753101</v>
      </c>
      <c r="G31" s="30">
        <v>7342.9035776416304</v>
      </c>
      <c r="H31" s="30">
        <v>0.112254739073537</v>
      </c>
    </row>
    <row r="32" spans="1:8" ht="14.25">
      <c r="A32" s="30"/>
      <c r="B32" s="33">
        <v>70</v>
      </c>
      <c r="C32" s="34">
        <v>52</v>
      </c>
      <c r="D32" s="34">
        <v>66900.91</v>
      </c>
      <c r="E32" s="34">
        <v>64160.89</v>
      </c>
      <c r="F32" s="30"/>
      <c r="G32" s="30"/>
      <c r="H32" s="30"/>
    </row>
    <row r="33" spans="1:8" ht="14.25">
      <c r="A33" s="30"/>
      <c r="B33" s="33">
        <v>71</v>
      </c>
      <c r="C33" s="34">
        <v>63</v>
      </c>
      <c r="D33" s="34">
        <v>164870.63</v>
      </c>
      <c r="E33" s="34">
        <v>180152.15</v>
      </c>
      <c r="F33" s="30"/>
      <c r="G33" s="30"/>
      <c r="H33" s="30"/>
    </row>
    <row r="34" spans="1:8" ht="14.25">
      <c r="A34" s="30"/>
      <c r="B34" s="33">
        <v>72</v>
      </c>
      <c r="C34" s="34">
        <v>17</v>
      </c>
      <c r="D34" s="34">
        <v>41911.14</v>
      </c>
      <c r="E34" s="34">
        <v>41454.74</v>
      </c>
      <c r="F34" s="30"/>
      <c r="G34" s="30"/>
      <c r="H34" s="30"/>
    </row>
    <row r="35" spans="1:8" ht="14.25">
      <c r="A35" s="30"/>
      <c r="B35" s="33">
        <v>73</v>
      </c>
      <c r="C35" s="34">
        <v>36</v>
      </c>
      <c r="D35" s="34">
        <v>76661.55</v>
      </c>
      <c r="E35" s="34">
        <v>87924</v>
      </c>
      <c r="F35" s="30"/>
      <c r="G35" s="30"/>
      <c r="H35" s="30"/>
    </row>
    <row r="36" spans="1:8" ht="14.25">
      <c r="A36" s="30"/>
      <c r="B36" s="33">
        <v>77</v>
      </c>
      <c r="C36" s="34">
        <v>73</v>
      </c>
      <c r="D36" s="34">
        <v>94849.65</v>
      </c>
      <c r="E36" s="34">
        <v>103406.89</v>
      </c>
      <c r="F36" s="30"/>
      <c r="G36" s="30"/>
      <c r="H36" s="30"/>
    </row>
    <row r="37" spans="1:8" ht="14.25">
      <c r="A37" s="30"/>
      <c r="B37" s="33">
        <v>78</v>
      </c>
      <c r="C37" s="34">
        <v>54</v>
      </c>
      <c r="D37" s="34">
        <v>60955.58</v>
      </c>
      <c r="E37" s="34">
        <v>52668.75</v>
      </c>
      <c r="F37" s="30"/>
      <c r="G37" s="30"/>
      <c r="H37" s="30"/>
    </row>
    <row r="38" spans="1:8" ht="14.25">
      <c r="A38" s="30"/>
      <c r="B38" s="33">
        <v>74</v>
      </c>
      <c r="C38" s="34">
        <v>0</v>
      </c>
      <c r="D38" s="34">
        <v>0</v>
      </c>
      <c r="E38" s="34">
        <v>0</v>
      </c>
      <c r="F38" s="30"/>
      <c r="G38" s="30"/>
      <c r="H38" s="30"/>
    </row>
    <row r="39" spans="1:8" ht="14.25">
      <c r="A39" s="30"/>
      <c r="B39" s="31"/>
      <c r="C39" s="30"/>
      <c r="D39" s="30"/>
      <c r="E39" s="30"/>
      <c r="F39" s="30"/>
      <c r="G39" s="30"/>
      <c r="H39" s="30"/>
    </row>
    <row r="40" spans="1:8" ht="14.25">
      <c r="A40" s="30"/>
      <c r="B40" s="31"/>
      <c r="C40" s="30"/>
      <c r="D40" s="30"/>
      <c r="E40" s="30"/>
      <c r="F40" s="30"/>
      <c r="G40" s="30"/>
      <c r="H40" s="30"/>
    </row>
    <row r="41" spans="1:8" ht="14.25">
      <c r="A41" s="30"/>
      <c r="B41" s="31"/>
      <c r="C41" s="30"/>
      <c r="D41" s="30"/>
      <c r="E41" s="30"/>
      <c r="F41" s="30"/>
      <c r="G41" s="30"/>
      <c r="H41" s="30"/>
    </row>
    <row r="42" spans="1:8" ht="14.25">
      <c r="A42" s="30"/>
      <c r="B42" s="31"/>
      <c r="C42" s="31"/>
      <c r="D42" s="31"/>
      <c r="E42" s="31"/>
      <c r="F42" s="31"/>
      <c r="G42" s="31"/>
      <c r="H42" s="31"/>
    </row>
    <row r="43" spans="1:8" ht="14.25">
      <c r="A43" s="30"/>
      <c r="B43" s="31"/>
      <c r="C43" s="31"/>
      <c r="D43" s="31"/>
      <c r="E43" s="31"/>
      <c r="F43" s="31"/>
      <c r="G43" s="31"/>
      <c r="H43" s="31"/>
    </row>
    <row r="44" spans="1:8" ht="14.25">
      <c r="A44" s="30"/>
      <c r="B44" s="31"/>
      <c r="C44" s="30"/>
      <c r="D44" s="30"/>
      <c r="E44" s="30"/>
      <c r="F44" s="30"/>
      <c r="G44" s="30"/>
      <c r="H44" s="30"/>
    </row>
    <row r="45" spans="1:8" ht="14.25">
      <c r="A45" s="30"/>
      <c r="B45" s="31"/>
      <c r="C45" s="30"/>
      <c r="D45" s="30"/>
      <c r="E45" s="30"/>
      <c r="F45" s="30"/>
      <c r="G45" s="30"/>
      <c r="H45" s="30"/>
    </row>
    <row r="46" spans="1:8" ht="14.25">
      <c r="A46" s="30"/>
      <c r="B46" s="31"/>
      <c r="C46" s="30"/>
      <c r="D46" s="30"/>
      <c r="E46" s="30"/>
      <c r="F46" s="30"/>
      <c r="G46" s="30"/>
      <c r="H46" s="30"/>
    </row>
    <row r="47" spans="1:8" ht="14.25">
      <c r="A47" s="30"/>
      <c r="B47" s="31"/>
      <c r="C47" s="30"/>
      <c r="D47" s="30"/>
      <c r="E47" s="30"/>
      <c r="F47" s="30"/>
      <c r="G47" s="30"/>
      <c r="H47" s="30"/>
    </row>
    <row r="48" spans="1:8" ht="14.25">
      <c r="A48" s="30"/>
      <c r="B48" s="31"/>
      <c r="C48" s="30"/>
      <c r="D48" s="30"/>
      <c r="E48" s="30"/>
      <c r="F48" s="30"/>
      <c r="G48" s="30"/>
      <c r="H48" s="30"/>
    </row>
    <row r="49" spans="1:8" ht="14.25">
      <c r="A49" s="30"/>
      <c r="B49" s="31"/>
      <c r="C49" s="30"/>
      <c r="D49" s="30"/>
      <c r="E49" s="30"/>
      <c r="F49" s="30"/>
      <c r="G49" s="30"/>
      <c r="H49" s="30"/>
    </row>
    <row r="50" spans="1:8" ht="14.25">
      <c r="A50" s="30"/>
      <c r="B50" s="31"/>
      <c r="C50" s="30"/>
      <c r="D50" s="30"/>
      <c r="E50" s="30"/>
      <c r="F50" s="30"/>
      <c r="G50" s="30"/>
      <c r="H50" s="30"/>
    </row>
    <row r="51" spans="1:8" ht="14.25">
      <c r="A51" s="30"/>
      <c r="B51" s="31"/>
      <c r="C51" s="30"/>
      <c r="D51" s="30"/>
      <c r="E51" s="30"/>
      <c r="F51" s="30"/>
      <c r="G51" s="30"/>
      <c r="H51" s="30"/>
    </row>
    <row r="52" spans="1:8" ht="14.25">
      <c r="A52" s="30"/>
      <c r="B52" s="31"/>
      <c r="C52" s="30"/>
      <c r="D52" s="30"/>
      <c r="E52" s="30"/>
      <c r="F52" s="30"/>
      <c r="G52" s="30"/>
      <c r="H52" s="30"/>
    </row>
    <row r="53" spans="1:8" ht="14.25">
      <c r="A53" s="30"/>
      <c r="B53" s="31"/>
      <c r="C53" s="30"/>
      <c r="D53" s="30"/>
      <c r="E53" s="30"/>
      <c r="F53" s="30"/>
      <c r="G53" s="30"/>
      <c r="H53" s="30"/>
    </row>
    <row r="54" spans="1:8" ht="14.25">
      <c r="A54" s="30"/>
      <c r="B54" s="31"/>
      <c r="C54" s="30"/>
      <c r="D54" s="30"/>
      <c r="E54" s="30"/>
      <c r="F54" s="30"/>
      <c r="G54" s="30"/>
      <c r="H54" s="30"/>
    </row>
    <row r="55" spans="1:8" ht="14.25">
      <c r="A55" s="30"/>
      <c r="B55" s="31"/>
      <c r="C55" s="30"/>
      <c r="D55" s="30"/>
      <c r="E55" s="30"/>
      <c r="F55" s="30"/>
      <c r="G55" s="30"/>
      <c r="H55" s="30"/>
    </row>
    <row r="56" spans="1:8" ht="14.25">
      <c r="A56" s="30"/>
      <c r="B56" s="31"/>
      <c r="C56" s="30"/>
      <c r="D56" s="30"/>
      <c r="E56" s="30"/>
      <c r="F56" s="30"/>
      <c r="G56" s="30"/>
      <c r="H56" s="30"/>
    </row>
    <row r="57" spans="1:8" ht="14.25">
      <c r="A57" s="30"/>
      <c r="B57" s="31"/>
      <c r="C57" s="30"/>
      <c r="D57" s="30"/>
      <c r="E57" s="30"/>
      <c r="F57" s="30"/>
      <c r="G57" s="30"/>
      <c r="H57" s="30"/>
    </row>
    <row r="58" spans="1:8" ht="14.25">
      <c r="A58" s="30"/>
      <c r="B58" s="31"/>
      <c r="C58" s="30"/>
      <c r="D58" s="30"/>
      <c r="E58" s="30"/>
      <c r="F58" s="30"/>
      <c r="G58" s="30"/>
      <c r="H58" s="30"/>
    </row>
    <row r="59" spans="1:8" ht="14.25">
      <c r="A59" s="30"/>
      <c r="B59" s="31"/>
      <c r="C59" s="30"/>
      <c r="D59" s="30"/>
      <c r="E59" s="30"/>
      <c r="F59" s="30"/>
      <c r="G59" s="30"/>
      <c r="H59" s="30"/>
    </row>
    <row r="60" spans="1:8" ht="14.25">
      <c r="A60" s="30"/>
      <c r="B60" s="31"/>
      <c r="C60" s="30"/>
      <c r="D60" s="30"/>
      <c r="E60" s="30"/>
      <c r="F60" s="30"/>
      <c r="G60" s="30"/>
      <c r="H60" s="30"/>
    </row>
    <row r="61" spans="1:8" ht="14.25">
      <c r="A61" s="30"/>
      <c r="B61" s="31"/>
      <c r="C61" s="30"/>
      <c r="D61" s="30"/>
      <c r="E61" s="30"/>
      <c r="F61" s="30"/>
      <c r="G61" s="30"/>
      <c r="H61" s="30"/>
    </row>
    <row r="62" spans="1:8" ht="14.25">
      <c r="A62" s="30"/>
      <c r="B62" s="31"/>
      <c r="C62" s="30"/>
      <c r="D62" s="30"/>
      <c r="E62" s="30"/>
      <c r="F62" s="30"/>
      <c r="G62" s="30"/>
      <c r="H62" s="30"/>
    </row>
  </sheetData>
  <phoneticPr fontId="2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yangjin</cp:lastModifiedBy>
  <dcterms:created xsi:type="dcterms:W3CDTF">2013-06-21T00:28:37Z</dcterms:created>
  <dcterms:modified xsi:type="dcterms:W3CDTF">2015-11-19T04:11:32Z</dcterms:modified>
</cp:coreProperties>
</file>