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<sst xmlns="http://schemas.openxmlformats.org/spreadsheetml/2006/main" count="117" uniqueCount="75">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</sst>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13361338.2411</v>
      </c>
      <c r="F3" s="25">
        <f>RA!I7</f>
        <v>1554759.1825000001</v>
      </c>
      <c r="G3" s="16">
        <f>SUM(G4:G40)</f>
        <v>11806579.058600001</v>
      </c>
      <c r="H3" s="27">
        <f>RA!J7</f>
        <v>11.6362534533966</v>
      </c>
      <c r="I3" s="20">
        <f>SUM(I4:I40)</f>
        <v>13361342.605377745</v>
      </c>
      <c r="J3" s="21">
        <f>SUM(J4:J40)</f>
        <v>11806579.077315511</v>
      </c>
      <c r="K3" s="22">
        <f>E3-I3</f>
        <v>-4.3642777446657419</v>
      </c>
      <c r="L3" s="22">
        <f>G3-J3</f>
        <v>-1.871551014482975E-2</v>
      </c>
    </row>
    <row r="4" spans="1:13">
      <c r="A4" s="63">
        <f>RA!A8</f>
        <v>42327</v>
      </c>
      <c r="B4" s="12">
        <v>12</v>
      </c>
      <c r="C4" s="60" t="s">
        <v>6</v>
      </c>
      <c r="D4" s="60"/>
      <c r="E4" s="15">
        <f>VLOOKUP(C4,RA!B8:D36,3,0)</f>
        <v>503423.16930000001</v>
      </c>
      <c r="F4" s="25">
        <f>VLOOKUP(C4,RA!B8:I39,8,0)</f>
        <v>128583.2892</v>
      </c>
      <c r="G4" s="16">
        <f t="shared" ref="G4:G40" si="0">E4-F4</f>
        <v>374839.88010000001</v>
      </c>
      <c r="H4" s="27">
        <f>RA!J8</f>
        <v>25.541790096548901</v>
      </c>
      <c r="I4" s="20">
        <f>VLOOKUP(B4,RMS!B:D,3,FALSE)</f>
        <v>503423.78199914499</v>
      </c>
      <c r="J4" s="21">
        <f>VLOOKUP(B4,RMS!B:E,4,FALSE)</f>
        <v>374839.89212649601</v>
      </c>
      <c r="K4" s="22">
        <f t="shared" ref="K4:K40" si="1">E4-I4</f>
        <v>-0.6126991449855268</v>
      </c>
      <c r="L4" s="22">
        <f t="shared" ref="L4:L40" si="2">G4-J4</f>
        <v>-1.2026495998725295E-2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64085.714399999997</v>
      </c>
      <c r="F5" s="25">
        <f>VLOOKUP(C5,RA!B9:I40,8,0)</f>
        <v>15126.7829</v>
      </c>
      <c r="G5" s="16">
        <f t="shared" si="0"/>
        <v>48958.931499999999</v>
      </c>
      <c r="H5" s="27">
        <f>RA!J9</f>
        <v>23.603985758173899</v>
      </c>
      <c r="I5" s="20">
        <f>VLOOKUP(B5,RMS!B:D,3,FALSE)</f>
        <v>64085.7477697754</v>
      </c>
      <c r="J5" s="21">
        <f>VLOOKUP(B5,RMS!B:E,4,FALSE)</f>
        <v>48958.9298924287</v>
      </c>
      <c r="K5" s="22">
        <f t="shared" si="1"/>
        <v>-3.3369775403116364E-2</v>
      </c>
      <c r="L5" s="22">
        <f t="shared" si="2"/>
        <v>1.6075712992460467E-3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82560.8845</v>
      </c>
      <c r="F6" s="25">
        <f>VLOOKUP(C6,RA!B10:I41,8,0)</f>
        <v>24816.0249</v>
      </c>
      <c r="G6" s="16">
        <f t="shared" si="0"/>
        <v>57744.859599999996</v>
      </c>
      <c r="H6" s="27">
        <f>RA!J10</f>
        <v>30.057847672404701</v>
      </c>
      <c r="I6" s="20">
        <f>VLOOKUP(B6,RMS!B:D,3,FALSE)</f>
        <v>82562.569415256003</v>
      </c>
      <c r="J6" s="21">
        <f>VLOOKUP(B6,RMS!B:E,4,FALSE)</f>
        <v>57744.858729145497</v>
      </c>
      <c r="K6" s="22">
        <f>E6-I6</f>
        <v>-1.6849152560025686</v>
      </c>
      <c r="L6" s="22">
        <f t="shared" si="2"/>
        <v>8.7085449922597036E-4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56286.191899999998</v>
      </c>
      <c r="F7" s="25">
        <f>VLOOKUP(C7,RA!B11:I42,8,0)</f>
        <v>12513.341399999999</v>
      </c>
      <c r="G7" s="16">
        <f t="shared" si="0"/>
        <v>43772.8505</v>
      </c>
      <c r="H7" s="27">
        <f>RA!J11</f>
        <v>22.231636175052699</v>
      </c>
      <c r="I7" s="20">
        <f>VLOOKUP(B7,RMS!B:D,3,FALSE)</f>
        <v>56286.228223931597</v>
      </c>
      <c r="J7" s="21">
        <f>VLOOKUP(B7,RMS!B:E,4,FALSE)</f>
        <v>43772.850556410303</v>
      </c>
      <c r="K7" s="22">
        <f t="shared" si="1"/>
        <v>-3.6323931599326897E-2</v>
      </c>
      <c r="L7" s="22">
        <f t="shared" si="2"/>
        <v>-5.6410302931908518E-5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157958.63200000001</v>
      </c>
      <c r="F8" s="25">
        <f>VLOOKUP(C8,RA!B12:I43,8,0)</f>
        <v>25293.159199999998</v>
      </c>
      <c r="G8" s="16">
        <f t="shared" si="0"/>
        <v>132665.47280000002</v>
      </c>
      <c r="H8" s="27">
        <f>RA!J12</f>
        <v>16.0125210504482</v>
      </c>
      <c r="I8" s="20">
        <f>VLOOKUP(B8,RMS!B:D,3,FALSE)</f>
        <v>157958.63772393201</v>
      </c>
      <c r="J8" s="21">
        <f>VLOOKUP(B8,RMS!B:E,4,FALSE)</f>
        <v>132665.47208205101</v>
      </c>
      <c r="K8" s="22">
        <f t="shared" si="1"/>
        <v>-5.7239320012740791E-3</v>
      </c>
      <c r="L8" s="22">
        <f t="shared" si="2"/>
        <v>7.1794900577515364E-4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291821.06910000002</v>
      </c>
      <c r="F9" s="25">
        <f>VLOOKUP(C9,RA!B13:I44,8,0)</f>
        <v>85948.296900000001</v>
      </c>
      <c r="G9" s="16">
        <f t="shared" si="0"/>
        <v>205872.77220000001</v>
      </c>
      <c r="H9" s="27">
        <f>RA!J13</f>
        <v>29.452396005905801</v>
      </c>
      <c r="I9" s="20">
        <f>VLOOKUP(B9,RMS!B:D,3,FALSE)</f>
        <v>291821.26718205097</v>
      </c>
      <c r="J9" s="21">
        <f>VLOOKUP(B9,RMS!B:E,4,FALSE)</f>
        <v>205872.76901196601</v>
      </c>
      <c r="K9" s="22">
        <f t="shared" si="1"/>
        <v>-0.19808205094886944</v>
      </c>
      <c r="L9" s="22">
        <f t="shared" si="2"/>
        <v>3.1880339956842363E-3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167959.48730000001</v>
      </c>
      <c r="F10" s="25">
        <f>VLOOKUP(C10,RA!B14:I44,8,0)</f>
        <v>31360.103299999999</v>
      </c>
      <c r="G10" s="16">
        <f t="shared" si="0"/>
        <v>136599.38400000002</v>
      </c>
      <c r="H10" s="27">
        <f>RA!J14</f>
        <v>18.671230666467999</v>
      </c>
      <c r="I10" s="20">
        <f>VLOOKUP(B10,RMS!B:D,3,FALSE)</f>
        <v>167959.484335043</v>
      </c>
      <c r="J10" s="21">
        <f>VLOOKUP(B10,RMS!B:E,4,FALSE)</f>
        <v>136599.38314359001</v>
      </c>
      <c r="K10" s="22">
        <f t="shared" si="1"/>
        <v>2.9649570060428232E-3</v>
      </c>
      <c r="L10" s="22">
        <f t="shared" si="2"/>
        <v>8.5641001351177692E-4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100109.6994</v>
      </c>
      <c r="F11" s="25">
        <f>VLOOKUP(C11,RA!B15:I45,8,0)</f>
        <v>19336.333999999999</v>
      </c>
      <c r="G11" s="16">
        <f t="shared" si="0"/>
        <v>80773.365399999995</v>
      </c>
      <c r="H11" s="27">
        <f>RA!J15</f>
        <v>19.3151454013856</v>
      </c>
      <c r="I11" s="20">
        <f>VLOOKUP(B11,RMS!B:D,3,FALSE)</f>
        <v>100109.756005983</v>
      </c>
      <c r="J11" s="21">
        <f>VLOOKUP(B11,RMS!B:E,4,FALSE)</f>
        <v>80773.3654649573</v>
      </c>
      <c r="K11" s="22">
        <f t="shared" si="1"/>
        <v>-5.6605983001645654E-2</v>
      </c>
      <c r="L11" s="22">
        <f t="shared" si="2"/>
        <v>-6.4957304857671261E-5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481064.01010000001</v>
      </c>
      <c r="F12" s="25">
        <f>VLOOKUP(C12,RA!B16:I46,8,0)</f>
        <v>29150.383300000001</v>
      </c>
      <c r="G12" s="16">
        <f t="shared" si="0"/>
        <v>451913.62680000003</v>
      </c>
      <c r="H12" s="27">
        <f>RA!J16</f>
        <v>6.0595643590008796</v>
      </c>
      <c r="I12" s="20">
        <f>VLOOKUP(B12,RMS!B:D,3,FALSE)</f>
        <v>481063.65782564098</v>
      </c>
      <c r="J12" s="21">
        <f>VLOOKUP(B12,RMS!B:E,4,FALSE)</f>
        <v>451913.62671025598</v>
      </c>
      <c r="K12" s="22">
        <f t="shared" si="1"/>
        <v>0.35227435902925208</v>
      </c>
      <c r="L12" s="22">
        <f t="shared" si="2"/>
        <v>8.9744047727435827E-5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385032.17349999998</v>
      </c>
      <c r="F13" s="25">
        <f>VLOOKUP(C13,RA!B17:I47,8,0)</f>
        <v>41862.372600000002</v>
      </c>
      <c r="G13" s="16">
        <f t="shared" si="0"/>
        <v>343169.80089999997</v>
      </c>
      <c r="H13" s="27">
        <f>RA!J17</f>
        <v>10.8724349499069</v>
      </c>
      <c r="I13" s="20">
        <f>VLOOKUP(B13,RMS!B:D,3,FALSE)</f>
        <v>385032.115376923</v>
      </c>
      <c r="J13" s="21">
        <f>VLOOKUP(B13,RMS!B:E,4,FALSE)</f>
        <v>343169.80147008499</v>
      </c>
      <c r="K13" s="22">
        <f t="shared" si="1"/>
        <v>5.812307697487995E-2</v>
      </c>
      <c r="L13" s="22">
        <f t="shared" si="2"/>
        <v>-5.70085016079247E-4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1138846.3955000001</v>
      </c>
      <c r="F14" s="25">
        <f>VLOOKUP(C14,RA!B18:I48,8,0)</f>
        <v>165740.7996</v>
      </c>
      <c r="G14" s="16">
        <f t="shared" si="0"/>
        <v>973105.59590000007</v>
      </c>
      <c r="H14" s="27">
        <f>RA!J18</f>
        <v>14.553393702162399</v>
      </c>
      <c r="I14" s="20">
        <f>VLOOKUP(B14,RMS!B:D,3,FALSE)</f>
        <v>1138846.3679871799</v>
      </c>
      <c r="J14" s="21">
        <f>VLOOKUP(B14,RMS!B:E,4,FALSE)</f>
        <v>973105.61802393198</v>
      </c>
      <c r="K14" s="22">
        <f t="shared" si="1"/>
        <v>2.7512820204719901E-2</v>
      </c>
      <c r="L14" s="22">
        <f t="shared" si="2"/>
        <v>-2.2123931907117367E-2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464204.38270000002</v>
      </c>
      <c r="F15" s="25">
        <f>VLOOKUP(C15,RA!B19:I49,8,0)</f>
        <v>42853.980300000003</v>
      </c>
      <c r="G15" s="16">
        <f t="shared" si="0"/>
        <v>421350.40240000002</v>
      </c>
      <c r="H15" s="27">
        <f>RA!J19</f>
        <v>9.2317052352552</v>
      </c>
      <c r="I15" s="20">
        <f>VLOOKUP(B15,RMS!B:D,3,FALSE)</f>
        <v>464204.42381111102</v>
      </c>
      <c r="J15" s="21">
        <f>VLOOKUP(B15,RMS!B:E,4,FALSE)</f>
        <v>421350.40291880298</v>
      </c>
      <c r="K15" s="22">
        <f t="shared" si="1"/>
        <v>-4.1111111000645906E-2</v>
      </c>
      <c r="L15" s="22">
        <f t="shared" si="2"/>
        <v>-5.1880296086892486E-4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804436.78960000002</v>
      </c>
      <c r="F16" s="25">
        <f>VLOOKUP(C16,RA!B20:I50,8,0)</f>
        <v>66850.973599999998</v>
      </c>
      <c r="G16" s="16">
        <f t="shared" si="0"/>
        <v>737585.81599999999</v>
      </c>
      <c r="H16" s="27">
        <f>RA!J20</f>
        <v>8.3102829786341701</v>
      </c>
      <c r="I16" s="20">
        <f>VLOOKUP(B16,RMS!B:D,3,FALSE)</f>
        <v>804436.73100000003</v>
      </c>
      <c r="J16" s="21">
        <f>VLOOKUP(B16,RMS!B:E,4,FALSE)</f>
        <v>737585.81599999999</v>
      </c>
      <c r="K16" s="22">
        <f t="shared" si="1"/>
        <v>5.8599999989382923E-2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281873.66590000002</v>
      </c>
      <c r="F17" s="25">
        <f>VLOOKUP(C17,RA!B21:I51,8,0)</f>
        <v>40047.034</v>
      </c>
      <c r="G17" s="16">
        <f t="shared" si="0"/>
        <v>241826.63190000004</v>
      </c>
      <c r="H17" s="27">
        <f>RA!J21</f>
        <v>14.2074407242454</v>
      </c>
      <c r="I17" s="20">
        <f>VLOOKUP(B17,RMS!B:D,3,FALSE)</f>
        <v>281873.65811367502</v>
      </c>
      <c r="J17" s="21">
        <f>VLOOKUP(B17,RMS!B:E,4,FALSE)</f>
        <v>241826.63191025599</v>
      </c>
      <c r="K17" s="22">
        <f t="shared" si="1"/>
        <v>7.7863250044174492E-3</v>
      </c>
      <c r="L17" s="22">
        <f t="shared" si="2"/>
        <v>-1.0255957022309303E-5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869280.11080000002</v>
      </c>
      <c r="F18" s="25">
        <f>VLOOKUP(C18,RA!B22:I52,8,0)</f>
        <v>91117.399000000005</v>
      </c>
      <c r="G18" s="16">
        <f t="shared" si="0"/>
        <v>778162.71180000005</v>
      </c>
      <c r="H18" s="27">
        <f>RA!J22</f>
        <v>10.481937624932501</v>
      </c>
      <c r="I18" s="20">
        <f>VLOOKUP(B18,RMS!B:D,3,FALSE)</f>
        <v>869281.14390000002</v>
      </c>
      <c r="J18" s="21">
        <f>VLOOKUP(B18,RMS!B:E,4,FALSE)</f>
        <v>778162.7121</v>
      </c>
      <c r="K18" s="22">
        <f t="shared" si="1"/>
        <v>-1.0331000000005588</v>
      </c>
      <c r="L18" s="22">
        <f t="shared" si="2"/>
        <v>-2.9999995604157448E-4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1925007.6098</v>
      </c>
      <c r="F19" s="25">
        <f>VLOOKUP(C19,RA!B23:I53,8,0)</f>
        <v>225968.2648</v>
      </c>
      <c r="G19" s="16">
        <f t="shared" si="0"/>
        <v>1699039.345</v>
      </c>
      <c r="H19" s="27">
        <f>RA!J23</f>
        <v>11.7385647542181</v>
      </c>
      <c r="I19" s="20">
        <f>VLOOKUP(B19,RMS!B:D,3,FALSE)</f>
        <v>1925008.9911324801</v>
      </c>
      <c r="J19" s="21">
        <f>VLOOKUP(B19,RMS!B:E,4,FALSE)</f>
        <v>1699039.3694051299</v>
      </c>
      <c r="K19" s="22">
        <f t="shared" si="1"/>
        <v>-1.381332480115816</v>
      </c>
      <c r="L19" s="22">
        <f t="shared" si="2"/>
        <v>-2.4405129952356219E-2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224816.467</v>
      </c>
      <c r="F20" s="25">
        <f>VLOOKUP(C20,RA!B24:I54,8,0)</f>
        <v>34899.242299999998</v>
      </c>
      <c r="G20" s="16">
        <f t="shared" si="0"/>
        <v>189917.22470000002</v>
      </c>
      <c r="H20" s="27">
        <f>RA!J24</f>
        <v>15.5234368574967</v>
      </c>
      <c r="I20" s="20">
        <f>VLOOKUP(B20,RMS!B:D,3,FALSE)</f>
        <v>224816.565045208</v>
      </c>
      <c r="J20" s="21">
        <f>VLOOKUP(B20,RMS!B:E,4,FALSE)</f>
        <v>189917.21628974599</v>
      </c>
      <c r="K20" s="22">
        <f t="shared" si="1"/>
        <v>-9.8045207996619865E-2</v>
      </c>
      <c r="L20" s="22">
        <f t="shared" si="2"/>
        <v>8.4102540276944637E-3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353679.34350000002</v>
      </c>
      <c r="F21" s="25">
        <f>VLOOKUP(C21,RA!B25:I55,8,0)</f>
        <v>18827.311900000001</v>
      </c>
      <c r="G21" s="16">
        <f t="shared" si="0"/>
        <v>334852.03159999999</v>
      </c>
      <c r="H21" s="27">
        <f>RA!J25</f>
        <v>5.3232715582667298</v>
      </c>
      <c r="I21" s="20">
        <f>VLOOKUP(B21,RMS!B:D,3,FALSE)</f>
        <v>353679.33974746201</v>
      </c>
      <c r="J21" s="21">
        <f>VLOOKUP(B21,RMS!B:E,4,FALSE)</f>
        <v>334852.03796393902</v>
      </c>
      <c r="K21" s="22">
        <f t="shared" si="1"/>
        <v>3.7525380030274391E-3</v>
      </c>
      <c r="L21" s="22">
        <f t="shared" si="2"/>
        <v>-6.3639390282332897E-3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527061.26100000006</v>
      </c>
      <c r="F22" s="25">
        <f>VLOOKUP(C22,RA!B26:I56,8,0)</f>
        <v>99329.716899999999</v>
      </c>
      <c r="G22" s="16">
        <f t="shared" si="0"/>
        <v>427731.54410000006</v>
      </c>
      <c r="H22" s="27">
        <f>RA!J26</f>
        <v>18.845952880608301</v>
      </c>
      <c r="I22" s="20">
        <f>VLOOKUP(B22,RMS!B:D,3,FALSE)</f>
        <v>527061.23136920796</v>
      </c>
      <c r="J22" s="21">
        <f>VLOOKUP(B22,RMS!B:E,4,FALSE)</f>
        <v>427731.52322937897</v>
      </c>
      <c r="K22" s="22">
        <f t="shared" si="1"/>
        <v>2.9630792094394565E-2</v>
      </c>
      <c r="L22" s="22">
        <f t="shared" si="2"/>
        <v>2.0870621083304286E-2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204921.46290000001</v>
      </c>
      <c r="F23" s="25">
        <f>VLOOKUP(C23,RA!B27:I57,8,0)</f>
        <v>54369.952599999997</v>
      </c>
      <c r="G23" s="16">
        <f t="shared" si="0"/>
        <v>150551.51030000002</v>
      </c>
      <c r="H23" s="27">
        <f>RA!J27</f>
        <v>26.532092749373</v>
      </c>
      <c r="I23" s="20">
        <f>VLOOKUP(B23,RMS!B:D,3,FALSE)</f>
        <v>204921.30993278901</v>
      </c>
      <c r="J23" s="21">
        <f>VLOOKUP(B23,RMS!B:E,4,FALSE)</f>
        <v>150551.536262029</v>
      </c>
      <c r="K23" s="22">
        <f t="shared" si="1"/>
        <v>0.15296721100457944</v>
      </c>
      <c r="L23" s="22">
        <f t="shared" si="2"/>
        <v>-2.5962028972571716E-2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1044920.4267</v>
      </c>
      <c r="F24" s="25">
        <f>VLOOKUP(C24,RA!B28:I58,8,0)</f>
        <v>57059.486400000002</v>
      </c>
      <c r="G24" s="16">
        <f t="shared" si="0"/>
        <v>987860.9402999999</v>
      </c>
      <c r="H24" s="27">
        <f>RA!J28</f>
        <v>5.4606537437689502</v>
      </c>
      <c r="I24" s="20">
        <f>VLOOKUP(B24,RMS!B:D,3,FALSE)</f>
        <v>1044920.42693451</v>
      </c>
      <c r="J24" s="21">
        <f>VLOOKUP(B24,RMS!B:E,4,FALSE)</f>
        <v>987860.94146902603</v>
      </c>
      <c r="K24" s="22">
        <f t="shared" si="1"/>
        <v>-2.3451005108654499E-4</v>
      </c>
      <c r="L24" s="22">
        <f t="shared" si="2"/>
        <v>-1.16902613081038E-3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683377.48080000002</v>
      </c>
      <c r="F25" s="25">
        <f>VLOOKUP(C25,RA!B29:I59,8,0)</f>
        <v>83511.771099999998</v>
      </c>
      <c r="G25" s="16">
        <f t="shared" si="0"/>
        <v>599865.70970000001</v>
      </c>
      <c r="H25" s="27">
        <f>RA!J29</f>
        <v>12.220445280438</v>
      </c>
      <c r="I25" s="20">
        <f>VLOOKUP(B25,RMS!B:D,3,FALSE)</f>
        <v>683377.48093008797</v>
      </c>
      <c r="J25" s="21">
        <f>VLOOKUP(B25,RMS!B:E,4,FALSE)</f>
        <v>599865.70355192001</v>
      </c>
      <c r="K25" s="22">
        <f t="shared" si="1"/>
        <v>-1.3008795212954283E-4</v>
      </c>
      <c r="L25" s="22">
        <f t="shared" si="2"/>
        <v>6.1480799922719598E-3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783026.46250000002</v>
      </c>
      <c r="F26" s="25">
        <f>VLOOKUP(C26,RA!B30:I60,8,0)</f>
        <v>99661.488899999997</v>
      </c>
      <c r="G26" s="16">
        <f t="shared" si="0"/>
        <v>683364.97360000003</v>
      </c>
      <c r="H26" s="27">
        <f>RA!J30</f>
        <v>12.727729351803401</v>
      </c>
      <c r="I26" s="20">
        <f>VLOOKUP(B26,RMS!B:D,3,FALSE)</f>
        <v>783026.45673628303</v>
      </c>
      <c r="J26" s="21">
        <f>VLOOKUP(B26,RMS!B:E,4,FALSE)</f>
        <v>683364.96657525003</v>
      </c>
      <c r="K26" s="22">
        <f t="shared" si="1"/>
        <v>5.763716995716095E-3</v>
      </c>
      <c r="L26" s="22">
        <f t="shared" si="2"/>
        <v>7.0247499970719218E-3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547078.46459999995</v>
      </c>
      <c r="F27" s="25">
        <f>VLOOKUP(C27,RA!B31:I61,8,0)</f>
        <v>29506.036700000001</v>
      </c>
      <c r="G27" s="16">
        <f t="shared" si="0"/>
        <v>517572.42789999995</v>
      </c>
      <c r="H27" s="27">
        <f>RA!J31</f>
        <v>5.3933829622727902</v>
      </c>
      <c r="I27" s="20">
        <f>VLOOKUP(B27,RMS!B:D,3,FALSE)</f>
        <v>547078.40004867199</v>
      </c>
      <c r="J27" s="21">
        <f>VLOOKUP(B27,RMS!B:E,4,FALSE)</f>
        <v>517572.42301858403</v>
      </c>
      <c r="K27" s="22">
        <f t="shared" si="1"/>
        <v>6.4551327959634364E-2</v>
      </c>
      <c r="L27" s="22">
        <f t="shared" si="2"/>
        <v>4.8814159235917032E-3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95227.624400000001</v>
      </c>
      <c r="F28" s="25">
        <f>VLOOKUP(C28,RA!B32:I62,8,0)</f>
        <v>25193.1859</v>
      </c>
      <c r="G28" s="16">
        <f t="shared" si="0"/>
        <v>70034.438500000004</v>
      </c>
      <c r="H28" s="27">
        <f>RA!J32</f>
        <v>26.4557538411092</v>
      </c>
      <c r="I28" s="20">
        <f>VLOOKUP(B28,RMS!B:D,3,FALSE)</f>
        <v>95227.576142024103</v>
      </c>
      <c r="J28" s="21">
        <f>VLOOKUP(B28,RMS!B:E,4,FALSE)</f>
        <v>70034.422957560499</v>
      </c>
      <c r="K28" s="22">
        <f t="shared" si="1"/>
        <v>4.8257975897286087E-2</v>
      </c>
      <c r="L28" s="22">
        <f t="shared" si="2"/>
        <v>1.5542439505225047E-2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207464.0564</v>
      </c>
      <c r="F30" s="25">
        <f>VLOOKUP(C30,RA!B34:I65,8,0)</f>
        <v>24013.768599999999</v>
      </c>
      <c r="G30" s="16">
        <f t="shared" si="0"/>
        <v>183450.28779999999</v>
      </c>
      <c r="H30" s="27">
        <f>RA!J34</f>
        <v>0</v>
      </c>
      <c r="I30" s="20">
        <f>VLOOKUP(B30,RMS!B:D,3,FALSE)</f>
        <v>207464.05619999999</v>
      </c>
      <c r="J30" s="21">
        <f>VLOOKUP(B30,RMS!B:E,4,FALSE)</f>
        <v>183450.28479999999</v>
      </c>
      <c r="K30" s="22">
        <f t="shared" si="1"/>
        <v>2.0000000949949026E-4</v>
      </c>
      <c r="L30" s="22">
        <f t="shared" si="2"/>
        <v>2.9999999969732016E-3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41343.620000000003</v>
      </c>
      <c r="F31" s="25">
        <f>VLOOKUP(C31,RA!B35:I66,8,0)</f>
        <v>779.46</v>
      </c>
      <c r="G31" s="16">
        <f t="shared" si="0"/>
        <v>40564.160000000003</v>
      </c>
      <c r="H31" s="27">
        <f>RA!J35</f>
        <v>11.5749055603639</v>
      </c>
      <c r="I31" s="20">
        <f>VLOOKUP(B31,RMS!B:D,3,FALSE)</f>
        <v>41343.620000000003</v>
      </c>
      <c r="J31" s="21">
        <f>VLOOKUP(B31,RMS!B:E,4,FALSE)</f>
        <v>40564.160000000003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190568.42</v>
      </c>
      <c r="F32" s="25">
        <f>VLOOKUP(C32,RA!B34:I66,8,0)</f>
        <v>-25458.13</v>
      </c>
      <c r="G32" s="16">
        <f t="shared" si="0"/>
        <v>216026.55000000002</v>
      </c>
      <c r="H32" s="27">
        <f>RA!J35</f>
        <v>11.5749055603639</v>
      </c>
      <c r="I32" s="20">
        <f>VLOOKUP(B32,RMS!B:D,3,FALSE)</f>
        <v>190568.42</v>
      </c>
      <c r="J32" s="21">
        <f>VLOOKUP(B32,RMS!B:E,4,FALSE)</f>
        <v>216026.55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13185.46</v>
      </c>
      <c r="F33" s="25">
        <f>VLOOKUP(C33,RA!B34:I67,8,0)</f>
        <v>86.32</v>
      </c>
      <c r="G33" s="16">
        <f t="shared" si="0"/>
        <v>13099.14</v>
      </c>
      <c r="H33" s="27">
        <f>RA!J34</f>
        <v>0</v>
      </c>
      <c r="I33" s="20">
        <f>VLOOKUP(B33,RMS!B:D,3,FALSE)</f>
        <v>13185.46</v>
      </c>
      <c r="J33" s="21">
        <f>VLOOKUP(B33,RMS!B:E,4,FALSE)</f>
        <v>13099.14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63512.86</v>
      </c>
      <c r="F34" s="25">
        <f>VLOOKUP(C34,RA!B35:I68,8,0)</f>
        <v>-15644.89</v>
      </c>
      <c r="G34" s="16">
        <f t="shared" si="0"/>
        <v>79157.75</v>
      </c>
      <c r="H34" s="27">
        <f>RA!J35</f>
        <v>11.5749055603639</v>
      </c>
      <c r="I34" s="20">
        <f>VLOOKUP(B34,RMS!B:D,3,FALSE)</f>
        <v>63512.86</v>
      </c>
      <c r="J34" s="21">
        <f>VLOOKUP(B34,RMS!B:E,4,FALSE)</f>
        <v>79157.75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1.8853211208887899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79558.118700000006</v>
      </c>
      <c r="F36" s="25">
        <f>VLOOKUP(C36,RA!B8:I69,8,0)</f>
        <v>3276.6783</v>
      </c>
      <c r="G36" s="16">
        <f t="shared" si="0"/>
        <v>76281.440400000007</v>
      </c>
      <c r="H36" s="27">
        <f>RA!J36</f>
        <v>1.8853211208887899</v>
      </c>
      <c r="I36" s="20">
        <f>VLOOKUP(B36,RMS!B:D,3,FALSE)</f>
        <v>79558.1196581197</v>
      </c>
      <c r="J36" s="21">
        <f>VLOOKUP(B36,RMS!B:E,4,FALSE)</f>
        <v>76281.440170940201</v>
      </c>
      <c r="K36" s="22">
        <f t="shared" si="1"/>
        <v>-9.5811969367787242E-4</v>
      </c>
      <c r="L36" s="22">
        <f t="shared" si="2"/>
        <v>2.2905980586074293E-4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328929.07250000001</v>
      </c>
      <c r="F37" s="25">
        <f>VLOOKUP(C37,RA!B8:I70,8,0)</f>
        <v>20416.174800000001</v>
      </c>
      <c r="G37" s="16">
        <f t="shared" si="0"/>
        <v>308512.89770000003</v>
      </c>
      <c r="H37" s="27">
        <f>RA!J37</f>
        <v>-13.3590497313248</v>
      </c>
      <c r="I37" s="20">
        <f>VLOOKUP(B37,RMS!B:D,3,FALSE)</f>
        <v>328929.06658119702</v>
      </c>
      <c r="J37" s="21">
        <f>VLOOKUP(B37,RMS!B:E,4,FALSE)</f>
        <v>308512.89617264998</v>
      </c>
      <c r="K37" s="22">
        <f t="shared" si="1"/>
        <v>5.9188029845245183E-3</v>
      </c>
      <c r="L37" s="22">
        <f t="shared" si="2"/>
        <v>1.527350046671927E-3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124672.72</v>
      </c>
      <c r="F38" s="25">
        <f>VLOOKUP(C38,RA!B9:I71,8,0)</f>
        <v>-6633.34</v>
      </c>
      <c r="G38" s="16">
        <f t="shared" si="0"/>
        <v>131306.06</v>
      </c>
      <c r="H38" s="27">
        <f>RA!J38</f>
        <v>0.65466051241291601</v>
      </c>
      <c r="I38" s="20">
        <f>VLOOKUP(B38,RMS!B:D,3,FALSE)</f>
        <v>124672.72</v>
      </c>
      <c r="J38" s="21">
        <f>VLOOKUP(B38,RMS!B:E,4,FALSE)</f>
        <v>131306.06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67845.320000000007</v>
      </c>
      <c r="F39" s="25">
        <f>VLOOKUP(C39,RA!B10:I72,8,0)</f>
        <v>4424.8100000000004</v>
      </c>
      <c r="G39" s="16">
        <f t="shared" si="0"/>
        <v>63420.510000000009</v>
      </c>
      <c r="H39" s="27">
        <f>RA!J39</f>
        <v>-24.6326334540753</v>
      </c>
      <c r="I39" s="20">
        <f>VLOOKUP(B39,RMS!B:D,3,FALSE)</f>
        <v>67845.320000000007</v>
      </c>
      <c r="J39" s="21">
        <f>VLOOKUP(B39,RMS!B:E,4,FALSE)</f>
        <v>63420.51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6199.6143000000002</v>
      </c>
      <c r="F40" s="25">
        <f>VLOOKUP(C40,RA!B8:I73,8,0)</f>
        <v>571.59910000000002</v>
      </c>
      <c r="G40" s="16">
        <f t="shared" si="0"/>
        <v>5628.0151999999998</v>
      </c>
      <c r="H40" s="27">
        <f>RA!J40</f>
        <v>0</v>
      </c>
      <c r="I40" s="20">
        <f>VLOOKUP(B40,RMS!B:D,3,FALSE)</f>
        <v>6199.6142500567303</v>
      </c>
      <c r="J40" s="21">
        <f>VLOOKUP(B40,RMS!B:E,4,FALSE)</f>
        <v>5628.0153089781397</v>
      </c>
      <c r="K40" s="22">
        <f t="shared" si="1"/>
        <v>4.9943269914365374E-5</v>
      </c>
      <c r="L40" s="22">
        <f t="shared" si="2"/>
        <v>-1.0897813990595751E-4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13361338.2411</v>
      </c>
      <c r="E7" s="48">
        <v>14675853.5228</v>
      </c>
      <c r="F7" s="49">
        <v>91.043006257470495</v>
      </c>
      <c r="G7" s="48">
        <v>13865662.2588</v>
      </c>
      <c r="H7" s="49">
        <v>-3.6372155060961799</v>
      </c>
      <c r="I7" s="48">
        <v>1554759.1825000001</v>
      </c>
      <c r="J7" s="49">
        <v>11.6362534533966</v>
      </c>
      <c r="K7" s="48">
        <v>1499458.8332</v>
      </c>
      <c r="L7" s="49">
        <v>10.814188354027999</v>
      </c>
      <c r="M7" s="49">
        <v>3.6880205095050002E-2</v>
      </c>
      <c r="N7" s="48">
        <v>478874336.18150002</v>
      </c>
      <c r="O7" s="48">
        <v>7082760678.3948002</v>
      </c>
      <c r="P7" s="48">
        <v>786784</v>
      </c>
      <c r="Q7" s="48">
        <v>971759</v>
      </c>
      <c r="R7" s="49">
        <v>-19.035069394777899</v>
      </c>
      <c r="S7" s="48">
        <v>16.982219060250301</v>
      </c>
      <c r="T7" s="48">
        <v>20.0517035002506</v>
      </c>
      <c r="U7" s="50">
        <v>-18.074695828090402</v>
      </c>
    </row>
    <row r="8" spans="1:23" ht="12" thickBot="1">
      <c r="A8" s="74">
        <v>42327</v>
      </c>
      <c r="B8" s="64" t="s">
        <v>6</v>
      </c>
      <c r="C8" s="65"/>
      <c r="D8" s="51">
        <v>503423.16930000001</v>
      </c>
      <c r="E8" s="51">
        <v>590928.18940000003</v>
      </c>
      <c r="F8" s="52">
        <v>85.191936741273395</v>
      </c>
      <c r="G8" s="51">
        <v>545416.27930000005</v>
      </c>
      <c r="H8" s="52">
        <v>-7.69927697315799</v>
      </c>
      <c r="I8" s="51">
        <v>128583.2892</v>
      </c>
      <c r="J8" s="52">
        <v>25.541790096548901</v>
      </c>
      <c r="K8" s="51">
        <v>137137.6459</v>
      </c>
      <c r="L8" s="52">
        <v>25.143665692561601</v>
      </c>
      <c r="M8" s="52">
        <v>-6.2377887879436003E-2</v>
      </c>
      <c r="N8" s="51">
        <v>16739231.6073</v>
      </c>
      <c r="O8" s="51">
        <v>252796710.81369999</v>
      </c>
      <c r="P8" s="51">
        <v>19935</v>
      </c>
      <c r="Q8" s="51">
        <v>28195</v>
      </c>
      <c r="R8" s="52">
        <v>-29.2959744635574</v>
      </c>
      <c r="S8" s="51">
        <v>25.253231467268598</v>
      </c>
      <c r="T8" s="51">
        <v>27.9958872814329</v>
      </c>
      <c r="U8" s="53">
        <v>-10.8606132950513</v>
      </c>
    </row>
    <row r="9" spans="1:23" ht="12" thickBot="1">
      <c r="A9" s="75"/>
      <c r="B9" s="64" t="s">
        <v>7</v>
      </c>
      <c r="C9" s="65"/>
      <c r="D9" s="51">
        <v>64085.714399999997</v>
      </c>
      <c r="E9" s="51">
        <v>71693.489499999996</v>
      </c>
      <c r="F9" s="52">
        <v>89.388471459462195</v>
      </c>
      <c r="G9" s="51">
        <v>66444.3217</v>
      </c>
      <c r="H9" s="52">
        <v>-3.5497499856334902</v>
      </c>
      <c r="I9" s="51">
        <v>15126.7829</v>
      </c>
      <c r="J9" s="52">
        <v>23.603985758173899</v>
      </c>
      <c r="K9" s="51">
        <v>15143.414199999999</v>
      </c>
      <c r="L9" s="52">
        <v>22.7911337079689</v>
      </c>
      <c r="M9" s="52">
        <v>-1.0982529950209999E-3</v>
      </c>
      <c r="N9" s="51">
        <v>1631523.4140999999</v>
      </c>
      <c r="O9" s="51">
        <v>40303315.602399997</v>
      </c>
      <c r="P9" s="51">
        <v>3585</v>
      </c>
      <c r="Q9" s="51">
        <v>3996</v>
      </c>
      <c r="R9" s="52">
        <v>-10.285285285285299</v>
      </c>
      <c r="S9" s="51">
        <v>17.8760709623431</v>
      </c>
      <c r="T9" s="51">
        <v>16.474673948948901</v>
      </c>
      <c r="U9" s="53">
        <v>7.8395135952764301</v>
      </c>
    </row>
    <row r="10" spans="1:23" ht="12" thickBot="1">
      <c r="A10" s="75"/>
      <c r="B10" s="64" t="s">
        <v>8</v>
      </c>
      <c r="C10" s="65"/>
      <c r="D10" s="51">
        <v>82560.8845</v>
      </c>
      <c r="E10" s="51">
        <v>89680.296799999996</v>
      </c>
      <c r="F10" s="52">
        <v>92.061341728298103</v>
      </c>
      <c r="G10" s="51">
        <v>82842.782399999996</v>
      </c>
      <c r="H10" s="52">
        <v>-0.34028057947026502</v>
      </c>
      <c r="I10" s="51">
        <v>24816.0249</v>
      </c>
      <c r="J10" s="52">
        <v>30.057847672404701</v>
      </c>
      <c r="K10" s="51">
        <v>22996.2369</v>
      </c>
      <c r="L10" s="52">
        <v>27.758890073204501</v>
      </c>
      <c r="M10" s="52">
        <v>7.9134164772846002E-2</v>
      </c>
      <c r="N10" s="51">
        <v>2539159.7700999998</v>
      </c>
      <c r="O10" s="51">
        <v>61672144.551799998</v>
      </c>
      <c r="P10" s="51">
        <v>69894</v>
      </c>
      <c r="Q10" s="51">
        <v>82870</v>
      </c>
      <c r="R10" s="52">
        <v>-15.658259925184</v>
      </c>
      <c r="S10" s="51">
        <v>1.1812299267462201</v>
      </c>
      <c r="T10" s="51">
        <v>1.22324540485097</v>
      </c>
      <c r="U10" s="53">
        <v>-3.5569263149715802</v>
      </c>
    </row>
    <row r="11" spans="1:23" ht="12" thickBot="1">
      <c r="A11" s="75"/>
      <c r="B11" s="64" t="s">
        <v>9</v>
      </c>
      <c r="C11" s="65"/>
      <c r="D11" s="51">
        <v>56286.191899999998</v>
      </c>
      <c r="E11" s="51">
        <v>65227.3511</v>
      </c>
      <c r="F11" s="52">
        <v>86.292315954556699</v>
      </c>
      <c r="G11" s="51">
        <v>56755.8482</v>
      </c>
      <c r="H11" s="52">
        <v>-0.82750291801648701</v>
      </c>
      <c r="I11" s="51">
        <v>12513.341399999999</v>
      </c>
      <c r="J11" s="52">
        <v>22.231636175052699</v>
      </c>
      <c r="K11" s="51">
        <v>10421.0697</v>
      </c>
      <c r="L11" s="52">
        <v>18.3612262533326</v>
      </c>
      <c r="M11" s="52">
        <v>0.20077321812750201</v>
      </c>
      <c r="N11" s="51">
        <v>1601298.7921</v>
      </c>
      <c r="O11" s="51">
        <v>20939746.261599999</v>
      </c>
      <c r="P11" s="51">
        <v>2763</v>
      </c>
      <c r="Q11" s="51">
        <v>4128</v>
      </c>
      <c r="R11" s="52">
        <v>-33.066860465116299</v>
      </c>
      <c r="S11" s="51">
        <v>20.371404958378601</v>
      </c>
      <c r="T11" s="51">
        <v>21.352111240310101</v>
      </c>
      <c r="U11" s="53">
        <v>-4.8141317888246498</v>
      </c>
    </row>
    <row r="12" spans="1:23" ht="12" thickBot="1">
      <c r="A12" s="75"/>
      <c r="B12" s="64" t="s">
        <v>10</v>
      </c>
      <c r="C12" s="65"/>
      <c r="D12" s="51">
        <v>157958.63200000001</v>
      </c>
      <c r="E12" s="51">
        <v>213775.69649999999</v>
      </c>
      <c r="F12" s="52">
        <v>73.889892343304794</v>
      </c>
      <c r="G12" s="51">
        <v>210571.63920000001</v>
      </c>
      <c r="H12" s="52">
        <v>-24.9857993222099</v>
      </c>
      <c r="I12" s="51">
        <v>25293.159199999998</v>
      </c>
      <c r="J12" s="52">
        <v>16.0125210504482</v>
      </c>
      <c r="K12" s="51">
        <v>35332.847300000001</v>
      </c>
      <c r="L12" s="52">
        <v>16.779490074843899</v>
      </c>
      <c r="M12" s="52">
        <v>-0.284146024653949</v>
      </c>
      <c r="N12" s="51">
        <v>13101566.0155</v>
      </c>
      <c r="O12" s="51">
        <v>84149643.565799996</v>
      </c>
      <c r="P12" s="51">
        <v>1453</v>
      </c>
      <c r="Q12" s="51">
        <v>3660</v>
      </c>
      <c r="R12" s="52">
        <v>-60.300546448087402</v>
      </c>
      <c r="S12" s="51">
        <v>108.7120660702</v>
      </c>
      <c r="T12" s="51">
        <v>176.112345464481</v>
      </c>
      <c r="U12" s="53">
        <v>-61.998894723202397</v>
      </c>
    </row>
    <row r="13" spans="1:23" ht="12" thickBot="1">
      <c r="A13" s="75"/>
      <c r="B13" s="64" t="s">
        <v>11</v>
      </c>
      <c r="C13" s="65"/>
      <c r="D13" s="51">
        <v>291821.06910000002</v>
      </c>
      <c r="E13" s="51">
        <v>339207.96500000003</v>
      </c>
      <c r="F13" s="52">
        <v>86.030134669744598</v>
      </c>
      <c r="G13" s="51">
        <v>335858.5258</v>
      </c>
      <c r="H13" s="52">
        <v>-13.1119067455872</v>
      </c>
      <c r="I13" s="51">
        <v>85948.296900000001</v>
      </c>
      <c r="J13" s="52">
        <v>29.452396005905801</v>
      </c>
      <c r="K13" s="51">
        <v>76020.059699999998</v>
      </c>
      <c r="L13" s="52">
        <v>22.634548138661501</v>
      </c>
      <c r="M13" s="52">
        <v>0.13060022892878601</v>
      </c>
      <c r="N13" s="51">
        <v>13425915.807700001</v>
      </c>
      <c r="O13" s="51">
        <v>121762220.93080001</v>
      </c>
      <c r="P13" s="51">
        <v>8320</v>
      </c>
      <c r="Q13" s="51">
        <v>12885</v>
      </c>
      <c r="R13" s="52">
        <v>-35.428793170353103</v>
      </c>
      <c r="S13" s="51">
        <v>35.074647728365399</v>
      </c>
      <c r="T13" s="51">
        <v>41.602007287543699</v>
      </c>
      <c r="U13" s="53">
        <v>-18.609907673853801</v>
      </c>
    </row>
    <row r="14" spans="1:23" ht="12" thickBot="1">
      <c r="A14" s="75"/>
      <c r="B14" s="64" t="s">
        <v>12</v>
      </c>
      <c r="C14" s="65"/>
      <c r="D14" s="51">
        <v>167959.48730000001</v>
      </c>
      <c r="E14" s="51">
        <v>178113.60320000001</v>
      </c>
      <c r="F14" s="52">
        <v>94.299078948732401</v>
      </c>
      <c r="G14" s="51">
        <v>170110.0019</v>
      </c>
      <c r="H14" s="52">
        <v>-1.2641905684441701</v>
      </c>
      <c r="I14" s="51">
        <v>31360.103299999999</v>
      </c>
      <c r="J14" s="52">
        <v>18.671230666467999</v>
      </c>
      <c r="K14" s="51">
        <v>33284.930099999998</v>
      </c>
      <c r="L14" s="52">
        <v>19.566709616267399</v>
      </c>
      <c r="M14" s="52">
        <v>-5.7828776993585997E-2</v>
      </c>
      <c r="N14" s="51">
        <v>4123908.8248999999</v>
      </c>
      <c r="O14" s="51">
        <v>59460093.646799996</v>
      </c>
      <c r="P14" s="51">
        <v>2412</v>
      </c>
      <c r="Q14" s="51">
        <v>2995</v>
      </c>
      <c r="R14" s="52">
        <v>-19.465776293823001</v>
      </c>
      <c r="S14" s="51">
        <v>69.634944983416304</v>
      </c>
      <c r="T14" s="51">
        <v>63.236131619365601</v>
      </c>
      <c r="U14" s="53">
        <v>9.1890836785676306</v>
      </c>
    </row>
    <row r="15" spans="1:23" ht="12" thickBot="1">
      <c r="A15" s="75"/>
      <c r="B15" s="64" t="s">
        <v>13</v>
      </c>
      <c r="C15" s="65"/>
      <c r="D15" s="51">
        <v>100109.6994</v>
      </c>
      <c r="E15" s="51">
        <v>136969.27009999999</v>
      </c>
      <c r="F15" s="52">
        <v>73.089167611764907</v>
      </c>
      <c r="G15" s="51">
        <v>104137.6121</v>
      </c>
      <c r="H15" s="52">
        <v>-3.8678750345572701</v>
      </c>
      <c r="I15" s="51">
        <v>19336.333999999999</v>
      </c>
      <c r="J15" s="52">
        <v>19.3151454013856</v>
      </c>
      <c r="K15" s="51">
        <v>20779.7111</v>
      </c>
      <c r="L15" s="52">
        <v>19.9540883269399</v>
      </c>
      <c r="M15" s="52">
        <v>-6.9460883890729005E-2</v>
      </c>
      <c r="N15" s="51">
        <v>5746323.9607999995</v>
      </c>
      <c r="O15" s="51">
        <v>48110227.325900003</v>
      </c>
      <c r="P15" s="51">
        <v>2901</v>
      </c>
      <c r="Q15" s="51">
        <v>6877</v>
      </c>
      <c r="R15" s="52">
        <v>-57.815908099462</v>
      </c>
      <c r="S15" s="51">
        <v>34.508686452947302</v>
      </c>
      <c r="T15" s="51">
        <v>41.095765246473803</v>
      </c>
      <c r="U15" s="53">
        <v>-19.088175965515202</v>
      </c>
    </row>
    <row r="16" spans="1:23" ht="12" thickBot="1">
      <c r="A16" s="75"/>
      <c r="B16" s="64" t="s">
        <v>14</v>
      </c>
      <c r="C16" s="65"/>
      <c r="D16" s="51">
        <v>481064.01010000001</v>
      </c>
      <c r="E16" s="51">
        <v>602885.56189999997</v>
      </c>
      <c r="F16" s="52">
        <v>79.793586129998204</v>
      </c>
      <c r="G16" s="51">
        <v>575729.40110000002</v>
      </c>
      <c r="H16" s="52">
        <v>-16.442688321828001</v>
      </c>
      <c r="I16" s="51">
        <v>29150.383300000001</v>
      </c>
      <c r="J16" s="52">
        <v>6.0595643590008796</v>
      </c>
      <c r="K16" s="51">
        <v>14325.432699999999</v>
      </c>
      <c r="L16" s="52">
        <v>2.4882232299808802</v>
      </c>
      <c r="M16" s="52">
        <v>1.0348693062513901</v>
      </c>
      <c r="N16" s="51">
        <v>19423818.6633</v>
      </c>
      <c r="O16" s="51">
        <v>351590283.00370002</v>
      </c>
      <c r="P16" s="51">
        <v>24381</v>
      </c>
      <c r="Q16" s="51">
        <v>34921</v>
      </c>
      <c r="R16" s="52">
        <v>-30.1824117293319</v>
      </c>
      <c r="S16" s="51">
        <v>19.7311025019482</v>
      </c>
      <c r="T16" s="51">
        <v>25.2175000314997</v>
      </c>
      <c r="U16" s="53">
        <v>-27.8058336020996</v>
      </c>
    </row>
    <row r="17" spans="1:21" ht="12" thickBot="1">
      <c r="A17" s="75"/>
      <c r="B17" s="64" t="s">
        <v>15</v>
      </c>
      <c r="C17" s="65"/>
      <c r="D17" s="51">
        <v>385032.17349999998</v>
      </c>
      <c r="E17" s="51">
        <v>486208.93540000002</v>
      </c>
      <c r="F17" s="52">
        <v>79.190682331503695</v>
      </c>
      <c r="G17" s="51">
        <v>391846.40870000003</v>
      </c>
      <c r="H17" s="52">
        <v>-1.739006674224</v>
      </c>
      <c r="I17" s="51">
        <v>41862.372600000002</v>
      </c>
      <c r="J17" s="52">
        <v>10.8724349499069</v>
      </c>
      <c r="K17" s="51">
        <v>41247.217199999999</v>
      </c>
      <c r="L17" s="52">
        <v>10.526373671981</v>
      </c>
      <c r="M17" s="52">
        <v>1.491386429822E-2</v>
      </c>
      <c r="N17" s="51">
        <v>12903147.8815</v>
      </c>
      <c r="O17" s="51">
        <v>334750331.66689998</v>
      </c>
      <c r="P17" s="51">
        <v>7933</v>
      </c>
      <c r="Q17" s="51">
        <v>8788</v>
      </c>
      <c r="R17" s="52">
        <v>-9.7291761492944904</v>
      </c>
      <c r="S17" s="51">
        <v>48.535506554897303</v>
      </c>
      <c r="T17" s="51">
        <v>50.998469549385497</v>
      </c>
      <c r="U17" s="53">
        <v>-5.0745591615541601</v>
      </c>
    </row>
    <row r="18" spans="1:21" ht="12" thickBot="1">
      <c r="A18" s="75"/>
      <c r="B18" s="64" t="s">
        <v>16</v>
      </c>
      <c r="C18" s="65"/>
      <c r="D18" s="51">
        <v>1138846.3955000001</v>
      </c>
      <c r="E18" s="51">
        <v>1291588.7559</v>
      </c>
      <c r="F18" s="52">
        <v>88.174071684793603</v>
      </c>
      <c r="G18" s="51">
        <v>1190572.8075999999</v>
      </c>
      <c r="H18" s="52">
        <v>-4.34466601032757</v>
      </c>
      <c r="I18" s="51">
        <v>165740.7996</v>
      </c>
      <c r="J18" s="52">
        <v>14.553393702162399</v>
      </c>
      <c r="K18" s="51">
        <v>190868.038</v>
      </c>
      <c r="L18" s="52">
        <v>16.0316140921074</v>
      </c>
      <c r="M18" s="52">
        <v>-0.131647177093108</v>
      </c>
      <c r="N18" s="51">
        <v>38927909.178900003</v>
      </c>
      <c r="O18" s="51">
        <v>722514103.31019998</v>
      </c>
      <c r="P18" s="51">
        <v>56123</v>
      </c>
      <c r="Q18" s="51">
        <v>73316</v>
      </c>
      <c r="R18" s="52">
        <v>-23.450542855584001</v>
      </c>
      <c r="S18" s="51">
        <v>20.291972907720499</v>
      </c>
      <c r="T18" s="51">
        <v>22.891094216814899</v>
      </c>
      <c r="U18" s="53">
        <v>-12.8086180723484</v>
      </c>
    </row>
    <row r="19" spans="1:21" ht="12" thickBot="1">
      <c r="A19" s="75"/>
      <c r="B19" s="64" t="s">
        <v>17</v>
      </c>
      <c r="C19" s="65"/>
      <c r="D19" s="51">
        <v>464204.38270000002</v>
      </c>
      <c r="E19" s="51">
        <v>567506.28090000001</v>
      </c>
      <c r="F19" s="52">
        <v>81.797223805844894</v>
      </c>
      <c r="G19" s="51">
        <v>768019.03520000004</v>
      </c>
      <c r="H19" s="52">
        <v>-39.558219077328403</v>
      </c>
      <c r="I19" s="51">
        <v>42853.980300000003</v>
      </c>
      <c r="J19" s="52">
        <v>9.2317052352552</v>
      </c>
      <c r="K19" s="51">
        <v>24783.216899999999</v>
      </c>
      <c r="L19" s="52">
        <v>3.22690138709208</v>
      </c>
      <c r="M19" s="52">
        <v>0.72915326016454296</v>
      </c>
      <c r="N19" s="51">
        <v>15940879.024599999</v>
      </c>
      <c r="O19" s="51">
        <v>228964630.336</v>
      </c>
      <c r="P19" s="51">
        <v>10548</v>
      </c>
      <c r="Q19" s="51">
        <v>15425</v>
      </c>
      <c r="R19" s="52">
        <v>-31.6175040518639</v>
      </c>
      <c r="S19" s="51">
        <v>44.0087583143724</v>
      </c>
      <c r="T19" s="51">
        <v>67.964057374392198</v>
      </c>
      <c r="U19" s="53">
        <v>-54.433026464635603</v>
      </c>
    </row>
    <row r="20" spans="1:21" ht="12" thickBot="1">
      <c r="A20" s="75"/>
      <c r="B20" s="64" t="s">
        <v>18</v>
      </c>
      <c r="C20" s="65"/>
      <c r="D20" s="51">
        <v>804436.78960000002</v>
      </c>
      <c r="E20" s="51">
        <v>983357.19299999997</v>
      </c>
      <c r="F20" s="52">
        <v>81.8051462201487</v>
      </c>
      <c r="G20" s="51">
        <v>926401.66460000002</v>
      </c>
      <c r="H20" s="52">
        <v>-13.165442125221301</v>
      </c>
      <c r="I20" s="51">
        <v>66850.973599999998</v>
      </c>
      <c r="J20" s="52">
        <v>8.3102829786341701</v>
      </c>
      <c r="K20" s="51">
        <v>62821.407700000003</v>
      </c>
      <c r="L20" s="52">
        <v>6.7812278518654097</v>
      </c>
      <c r="M20" s="52">
        <v>6.4143196523753998E-2</v>
      </c>
      <c r="N20" s="51">
        <v>40194660.781199999</v>
      </c>
      <c r="O20" s="51">
        <v>399927564.616</v>
      </c>
      <c r="P20" s="51">
        <v>33847</v>
      </c>
      <c r="Q20" s="51">
        <v>49070</v>
      </c>
      <c r="R20" s="52">
        <v>-31.023028326879999</v>
      </c>
      <c r="S20" s="51">
        <v>23.766856430407401</v>
      </c>
      <c r="T20" s="51">
        <v>31.283351371510101</v>
      </c>
      <c r="U20" s="53">
        <v>-31.625953407477301</v>
      </c>
    </row>
    <row r="21" spans="1:21" ht="12" thickBot="1">
      <c r="A21" s="75"/>
      <c r="B21" s="64" t="s">
        <v>19</v>
      </c>
      <c r="C21" s="65"/>
      <c r="D21" s="51">
        <v>281873.66590000002</v>
      </c>
      <c r="E21" s="51">
        <v>338023.86479999998</v>
      </c>
      <c r="F21" s="52">
        <v>83.388687975264006</v>
      </c>
      <c r="G21" s="51">
        <v>311072.538</v>
      </c>
      <c r="H21" s="52">
        <v>-9.3865155335569899</v>
      </c>
      <c r="I21" s="51">
        <v>40047.034</v>
      </c>
      <c r="J21" s="52">
        <v>14.2074407242454</v>
      </c>
      <c r="K21" s="51">
        <v>27308.404999999999</v>
      </c>
      <c r="L21" s="52">
        <v>8.7787900454266392</v>
      </c>
      <c r="M21" s="52">
        <v>0.46647283134990902</v>
      </c>
      <c r="N21" s="51">
        <v>11082631.3059</v>
      </c>
      <c r="O21" s="51">
        <v>141077857.95120001</v>
      </c>
      <c r="P21" s="51">
        <v>23118</v>
      </c>
      <c r="Q21" s="51">
        <v>37493</v>
      </c>
      <c r="R21" s="52">
        <v>-38.340490224842</v>
      </c>
      <c r="S21" s="51">
        <v>12.192822298641801</v>
      </c>
      <c r="T21" s="51">
        <v>18.5952739391353</v>
      </c>
      <c r="U21" s="53">
        <v>-52.510005343117101</v>
      </c>
    </row>
    <row r="22" spans="1:21" ht="12" thickBot="1">
      <c r="A22" s="75"/>
      <c r="B22" s="64" t="s">
        <v>20</v>
      </c>
      <c r="C22" s="65"/>
      <c r="D22" s="51">
        <v>869280.11080000002</v>
      </c>
      <c r="E22" s="51">
        <v>883105.91870000004</v>
      </c>
      <c r="F22" s="52">
        <v>98.434411138320399</v>
      </c>
      <c r="G22" s="51">
        <v>863537.49540000001</v>
      </c>
      <c r="H22" s="52">
        <v>0.66501054448595598</v>
      </c>
      <c r="I22" s="51">
        <v>91117.399000000005</v>
      </c>
      <c r="J22" s="52">
        <v>10.481937624932501</v>
      </c>
      <c r="K22" s="51">
        <v>45006.290200000003</v>
      </c>
      <c r="L22" s="52">
        <v>5.2118513023169397</v>
      </c>
      <c r="M22" s="52">
        <v>1.02454809305745</v>
      </c>
      <c r="N22" s="51">
        <v>22803159.790199999</v>
      </c>
      <c r="O22" s="51">
        <v>458251969.19389999</v>
      </c>
      <c r="P22" s="51">
        <v>52655</v>
      </c>
      <c r="Q22" s="51">
        <v>68234</v>
      </c>
      <c r="R22" s="52">
        <v>-22.8317261189436</v>
      </c>
      <c r="S22" s="51">
        <v>16.508975611053099</v>
      </c>
      <c r="T22" s="51">
        <v>18.648720423835599</v>
      </c>
      <c r="U22" s="53">
        <v>-12.9610998477092</v>
      </c>
    </row>
    <row r="23" spans="1:21" ht="12" thickBot="1">
      <c r="A23" s="75"/>
      <c r="B23" s="64" t="s">
        <v>21</v>
      </c>
      <c r="C23" s="65"/>
      <c r="D23" s="51">
        <v>1925007.6098</v>
      </c>
      <c r="E23" s="51">
        <v>2474609.6866000001</v>
      </c>
      <c r="F23" s="52">
        <v>77.790352968547197</v>
      </c>
      <c r="G23" s="51">
        <v>2133041.8158</v>
      </c>
      <c r="H23" s="52">
        <v>-9.7529361336958207</v>
      </c>
      <c r="I23" s="51">
        <v>225968.2648</v>
      </c>
      <c r="J23" s="52">
        <v>11.7385647542181</v>
      </c>
      <c r="K23" s="51">
        <v>230844.73670000001</v>
      </c>
      <c r="L23" s="52">
        <v>10.8223258911322</v>
      </c>
      <c r="M23" s="52">
        <v>-2.1124466469155001E-2</v>
      </c>
      <c r="N23" s="51">
        <v>71978973.293300003</v>
      </c>
      <c r="O23" s="51">
        <v>1028287161.1625</v>
      </c>
      <c r="P23" s="51">
        <v>65381</v>
      </c>
      <c r="Q23" s="51">
        <v>91910</v>
      </c>
      <c r="R23" s="52">
        <v>-28.8641061908389</v>
      </c>
      <c r="S23" s="51">
        <v>29.442920876095499</v>
      </c>
      <c r="T23" s="51">
        <v>32.339887465999396</v>
      </c>
      <c r="U23" s="53">
        <v>-9.8392635774661397</v>
      </c>
    </row>
    <row r="24" spans="1:21" ht="12" thickBot="1">
      <c r="A24" s="75"/>
      <c r="B24" s="64" t="s">
        <v>22</v>
      </c>
      <c r="C24" s="65"/>
      <c r="D24" s="51">
        <v>224816.467</v>
      </c>
      <c r="E24" s="51">
        <v>259809.30780000001</v>
      </c>
      <c r="F24" s="52">
        <v>86.531336734503199</v>
      </c>
      <c r="G24" s="51">
        <v>205032.19949999999</v>
      </c>
      <c r="H24" s="52">
        <v>9.6493465651964705</v>
      </c>
      <c r="I24" s="51">
        <v>34899.242299999998</v>
      </c>
      <c r="J24" s="52">
        <v>15.5234368574967</v>
      </c>
      <c r="K24" s="51">
        <v>36444.727400000003</v>
      </c>
      <c r="L24" s="52">
        <v>17.7751238531682</v>
      </c>
      <c r="M24" s="52">
        <v>-4.2406274110312003E-2</v>
      </c>
      <c r="N24" s="51">
        <v>5460780.6117000002</v>
      </c>
      <c r="O24" s="51">
        <v>94489207.565599993</v>
      </c>
      <c r="P24" s="51">
        <v>22706</v>
      </c>
      <c r="Q24" s="51">
        <v>24344</v>
      </c>
      <c r="R24" s="52">
        <v>-6.7285573447255898</v>
      </c>
      <c r="S24" s="51">
        <v>9.9011920637716901</v>
      </c>
      <c r="T24" s="51">
        <v>9.7636767663490005</v>
      </c>
      <c r="U24" s="53">
        <v>1.3888761730606101</v>
      </c>
    </row>
    <row r="25" spans="1:21" ht="12" thickBot="1">
      <c r="A25" s="75"/>
      <c r="B25" s="64" t="s">
        <v>23</v>
      </c>
      <c r="C25" s="65"/>
      <c r="D25" s="51">
        <v>353679.34350000002</v>
      </c>
      <c r="E25" s="51">
        <v>314582.56880000001</v>
      </c>
      <c r="F25" s="52">
        <v>112.42814401609699</v>
      </c>
      <c r="G25" s="51">
        <v>252740.61</v>
      </c>
      <c r="H25" s="52">
        <v>39.937678990329303</v>
      </c>
      <c r="I25" s="51">
        <v>18827.311900000001</v>
      </c>
      <c r="J25" s="52">
        <v>5.3232715582667298</v>
      </c>
      <c r="K25" s="51">
        <v>23884.183199999999</v>
      </c>
      <c r="L25" s="52">
        <v>9.4500773737944197</v>
      </c>
      <c r="M25" s="52">
        <v>-0.211724690673115</v>
      </c>
      <c r="N25" s="51">
        <v>7803932.5965999998</v>
      </c>
      <c r="O25" s="51">
        <v>106197119.20999999</v>
      </c>
      <c r="P25" s="51">
        <v>21466</v>
      </c>
      <c r="Q25" s="51">
        <v>22725</v>
      </c>
      <c r="R25" s="52">
        <v>-5.5401540154015398</v>
      </c>
      <c r="S25" s="51">
        <v>16.476257500232901</v>
      </c>
      <c r="T25" s="51">
        <v>14.6197620066007</v>
      </c>
      <c r="U25" s="53">
        <v>11.2677013794305</v>
      </c>
    </row>
    <row r="26" spans="1:21" ht="12" thickBot="1">
      <c r="A26" s="75"/>
      <c r="B26" s="64" t="s">
        <v>24</v>
      </c>
      <c r="C26" s="65"/>
      <c r="D26" s="51">
        <v>527061.26100000006</v>
      </c>
      <c r="E26" s="51">
        <v>575973.51399999997</v>
      </c>
      <c r="F26" s="52">
        <v>91.5078989205049</v>
      </c>
      <c r="G26" s="51">
        <v>510354.83429999999</v>
      </c>
      <c r="H26" s="52">
        <v>3.2734923972875398</v>
      </c>
      <c r="I26" s="51">
        <v>99329.716899999999</v>
      </c>
      <c r="J26" s="52">
        <v>18.845952880608301</v>
      </c>
      <c r="K26" s="51">
        <v>101015.8594</v>
      </c>
      <c r="L26" s="52">
        <v>19.7932600243814</v>
      </c>
      <c r="M26" s="52">
        <v>-1.6691859179489999E-2</v>
      </c>
      <c r="N26" s="51">
        <v>11518883.5184</v>
      </c>
      <c r="O26" s="51">
        <v>211415991.60690001</v>
      </c>
      <c r="P26" s="51">
        <v>40904</v>
      </c>
      <c r="Q26" s="51">
        <v>51304</v>
      </c>
      <c r="R26" s="52">
        <v>-20.271323873382201</v>
      </c>
      <c r="S26" s="51">
        <v>12.885323220223</v>
      </c>
      <c r="T26" s="51">
        <v>12.559664696709801</v>
      </c>
      <c r="U26" s="53">
        <v>2.5273601441525599</v>
      </c>
    </row>
    <row r="27" spans="1:21" ht="12" thickBot="1">
      <c r="A27" s="75"/>
      <c r="B27" s="64" t="s">
        <v>25</v>
      </c>
      <c r="C27" s="65"/>
      <c r="D27" s="51">
        <v>204921.46290000001</v>
      </c>
      <c r="E27" s="51">
        <v>235433.022</v>
      </c>
      <c r="F27" s="52">
        <v>87.040238093702897</v>
      </c>
      <c r="G27" s="51">
        <v>229578.13560000001</v>
      </c>
      <c r="H27" s="52">
        <v>-10.739991696317301</v>
      </c>
      <c r="I27" s="51">
        <v>54369.952599999997</v>
      </c>
      <c r="J27" s="52">
        <v>26.532092749373</v>
      </c>
      <c r="K27" s="51">
        <v>63717.275999999998</v>
      </c>
      <c r="L27" s="52">
        <v>27.7540698000163</v>
      </c>
      <c r="M27" s="52">
        <v>-0.14669998447516799</v>
      </c>
      <c r="N27" s="51">
        <v>5240194.0462999996</v>
      </c>
      <c r="O27" s="51">
        <v>86082736.707800001</v>
      </c>
      <c r="P27" s="51">
        <v>27237</v>
      </c>
      <c r="Q27" s="51">
        <v>32057</v>
      </c>
      <c r="R27" s="52">
        <v>-15.035717627975201</v>
      </c>
      <c r="S27" s="51">
        <v>7.52364294525829</v>
      </c>
      <c r="T27" s="51">
        <v>7.5853848862962803</v>
      </c>
      <c r="U27" s="53">
        <v>-0.82063890441407805</v>
      </c>
    </row>
    <row r="28" spans="1:21" ht="12" thickBot="1">
      <c r="A28" s="75"/>
      <c r="B28" s="64" t="s">
        <v>26</v>
      </c>
      <c r="C28" s="65"/>
      <c r="D28" s="51">
        <v>1044920.4267</v>
      </c>
      <c r="E28" s="51">
        <v>1059684.9589</v>
      </c>
      <c r="F28" s="52">
        <v>98.606705504688307</v>
      </c>
      <c r="G28" s="51">
        <v>955023.92350000003</v>
      </c>
      <c r="H28" s="52">
        <v>9.4130106050688696</v>
      </c>
      <c r="I28" s="51">
        <v>57059.486400000002</v>
      </c>
      <c r="J28" s="52">
        <v>5.4606537437689502</v>
      </c>
      <c r="K28" s="51">
        <v>37661.710800000001</v>
      </c>
      <c r="L28" s="52">
        <v>3.9435358500733901</v>
      </c>
      <c r="M28" s="52">
        <v>0.51505295930422801</v>
      </c>
      <c r="N28" s="51">
        <v>27113994.377999999</v>
      </c>
      <c r="O28" s="51">
        <v>321125602.97359997</v>
      </c>
      <c r="P28" s="51">
        <v>45282</v>
      </c>
      <c r="Q28" s="51">
        <v>50822</v>
      </c>
      <c r="R28" s="52">
        <v>-10.9007909960253</v>
      </c>
      <c r="S28" s="51">
        <v>23.075845296144202</v>
      </c>
      <c r="T28" s="51">
        <v>22.903656754948599</v>
      </c>
      <c r="U28" s="53">
        <v>0.74618519488986501</v>
      </c>
    </row>
    <row r="29" spans="1:21" ht="12" thickBot="1">
      <c r="A29" s="75"/>
      <c r="B29" s="64" t="s">
        <v>27</v>
      </c>
      <c r="C29" s="65"/>
      <c r="D29" s="51">
        <v>683377.48080000002</v>
      </c>
      <c r="E29" s="51">
        <v>648912.39390000002</v>
      </c>
      <c r="F29" s="52">
        <v>105.311207988009</v>
      </c>
      <c r="G29" s="51">
        <v>608401.90379999997</v>
      </c>
      <c r="H29" s="52">
        <v>12.3233633116057</v>
      </c>
      <c r="I29" s="51">
        <v>83511.771099999998</v>
      </c>
      <c r="J29" s="52">
        <v>12.220445280438</v>
      </c>
      <c r="K29" s="51">
        <v>75852.200800000006</v>
      </c>
      <c r="L29" s="52">
        <v>12.467449612868901</v>
      </c>
      <c r="M29" s="52">
        <v>0.100980198586407</v>
      </c>
      <c r="N29" s="51">
        <v>14637440.4745</v>
      </c>
      <c r="O29" s="51">
        <v>227384216.35299999</v>
      </c>
      <c r="P29" s="51">
        <v>112970</v>
      </c>
      <c r="Q29" s="51">
        <v>123118</v>
      </c>
      <c r="R29" s="52">
        <v>-8.2424990659367499</v>
      </c>
      <c r="S29" s="51">
        <v>6.0491943064530398</v>
      </c>
      <c r="T29" s="51">
        <v>5.8881991130460198</v>
      </c>
      <c r="U29" s="53">
        <v>2.66143200649508</v>
      </c>
    </row>
    <row r="30" spans="1:21" ht="12" thickBot="1">
      <c r="A30" s="75"/>
      <c r="B30" s="64" t="s">
        <v>28</v>
      </c>
      <c r="C30" s="65"/>
      <c r="D30" s="51">
        <v>783026.46250000002</v>
      </c>
      <c r="E30" s="51">
        <v>854776.29319999996</v>
      </c>
      <c r="F30" s="52">
        <v>91.6060106871481</v>
      </c>
      <c r="G30" s="51">
        <v>686642.00780000002</v>
      </c>
      <c r="H30" s="52">
        <v>14.0370751578127</v>
      </c>
      <c r="I30" s="51">
        <v>99661.488899999997</v>
      </c>
      <c r="J30" s="52">
        <v>12.727729351803401</v>
      </c>
      <c r="K30" s="51">
        <v>82863.313899999994</v>
      </c>
      <c r="L30" s="52">
        <v>12.0679062682888</v>
      </c>
      <c r="M30" s="52">
        <v>0.20272149651499799</v>
      </c>
      <c r="N30" s="51">
        <v>19012344.244199999</v>
      </c>
      <c r="O30" s="51">
        <v>400056827.56989998</v>
      </c>
      <c r="P30" s="51">
        <v>70925</v>
      </c>
      <c r="Q30" s="51">
        <v>75276</v>
      </c>
      <c r="R30" s="52">
        <v>-5.7800627025878102</v>
      </c>
      <c r="S30" s="51">
        <v>11.040203912583699</v>
      </c>
      <c r="T30" s="51">
        <v>11.3808763297731</v>
      </c>
      <c r="U30" s="53">
        <v>-3.0857438855915098</v>
      </c>
    </row>
    <row r="31" spans="1:21" ht="12" thickBot="1">
      <c r="A31" s="75"/>
      <c r="B31" s="64" t="s">
        <v>29</v>
      </c>
      <c r="C31" s="65"/>
      <c r="D31" s="51">
        <v>547078.46459999995</v>
      </c>
      <c r="E31" s="51">
        <v>582654.68240000005</v>
      </c>
      <c r="F31" s="52">
        <v>93.8941162107445</v>
      </c>
      <c r="G31" s="51">
        <v>529630.16469999996</v>
      </c>
      <c r="H31" s="52">
        <v>3.2944309185794598</v>
      </c>
      <c r="I31" s="51">
        <v>29506.036700000001</v>
      </c>
      <c r="J31" s="52">
        <v>5.3933829622727902</v>
      </c>
      <c r="K31" s="51">
        <v>28166.591899999999</v>
      </c>
      <c r="L31" s="52">
        <v>5.3181623286042399</v>
      </c>
      <c r="M31" s="52">
        <v>4.7554379484583999E-2</v>
      </c>
      <c r="N31" s="51">
        <v>42324060.643200003</v>
      </c>
      <c r="O31" s="51">
        <v>407581467.26560003</v>
      </c>
      <c r="P31" s="51">
        <v>23133</v>
      </c>
      <c r="Q31" s="51">
        <v>29137</v>
      </c>
      <c r="R31" s="52">
        <v>-20.6061022068161</v>
      </c>
      <c r="S31" s="51">
        <v>23.649265750226999</v>
      </c>
      <c r="T31" s="51">
        <v>25.229226323917999</v>
      </c>
      <c r="U31" s="53">
        <v>-6.6808018074554001</v>
      </c>
    </row>
    <row r="32" spans="1:21" ht="12" thickBot="1">
      <c r="A32" s="75"/>
      <c r="B32" s="64" t="s">
        <v>30</v>
      </c>
      <c r="C32" s="65"/>
      <c r="D32" s="51">
        <v>95227.624400000001</v>
      </c>
      <c r="E32" s="51">
        <v>120018.10769999999</v>
      </c>
      <c r="F32" s="52">
        <v>79.344380797965201</v>
      </c>
      <c r="G32" s="51">
        <v>102135.78509999999</v>
      </c>
      <c r="H32" s="52">
        <v>-6.7637025487553597</v>
      </c>
      <c r="I32" s="51">
        <v>25193.1859</v>
      </c>
      <c r="J32" s="52">
        <v>26.4557538411092</v>
      </c>
      <c r="K32" s="51">
        <v>29746.0157</v>
      </c>
      <c r="L32" s="52">
        <v>29.123989863959999</v>
      </c>
      <c r="M32" s="52">
        <v>-0.153056794090242</v>
      </c>
      <c r="N32" s="51">
        <v>2059544.8304000001</v>
      </c>
      <c r="O32" s="51">
        <v>40311528.805600002</v>
      </c>
      <c r="P32" s="51">
        <v>21118</v>
      </c>
      <c r="Q32" s="51">
        <v>23092</v>
      </c>
      <c r="R32" s="52">
        <v>-8.5484150355101391</v>
      </c>
      <c r="S32" s="51">
        <v>4.5093107491239701</v>
      </c>
      <c r="T32" s="51">
        <v>4.59119486402217</v>
      </c>
      <c r="U32" s="53">
        <v>-1.8158898211685699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33.539900000000003</v>
      </c>
      <c r="O33" s="51">
        <v>307.15859999999998</v>
      </c>
      <c r="P33" s="54"/>
      <c r="Q33" s="51">
        <v>2</v>
      </c>
      <c r="R33" s="54"/>
      <c r="S33" s="54"/>
      <c r="T33" s="51">
        <v>9.2035499999999999</v>
      </c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207464.0564</v>
      </c>
      <c r="E35" s="51">
        <v>201756.13320000001</v>
      </c>
      <c r="F35" s="52">
        <v>102.829120041839</v>
      </c>
      <c r="G35" s="51">
        <v>156737.40109999999</v>
      </c>
      <c r="H35" s="52">
        <v>32.364103873099097</v>
      </c>
      <c r="I35" s="51">
        <v>24013.768599999999</v>
      </c>
      <c r="J35" s="52">
        <v>11.5749055603639</v>
      </c>
      <c r="K35" s="51">
        <v>16868.147700000001</v>
      </c>
      <c r="L35" s="52">
        <v>10.762043763401399</v>
      </c>
      <c r="M35" s="52">
        <v>0.423616216023529</v>
      </c>
      <c r="N35" s="51">
        <v>5220283.9069999997</v>
      </c>
      <c r="O35" s="51">
        <v>63993589.450800002</v>
      </c>
      <c r="P35" s="51">
        <v>13458</v>
      </c>
      <c r="Q35" s="51">
        <v>12115</v>
      </c>
      <c r="R35" s="52">
        <v>11.085431283532801</v>
      </c>
      <c r="S35" s="51">
        <v>15.415667736662201</v>
      </c>
      <c r="T35" s="51">
        <v>14.603723384234399</v>
      </c>
      <c r="U35" s="53">
        <v>5.2670073479644799</v>
      </c>
    </row>
    <row r="36" spans="1:21" ht="12" customHeight="1" thickBot="1">
      <c r="A36" s="75"/>
      <c r="B36" s="64" t="s">
        <v>69</v>
      </c>
      <c r="C36" s="65"/>
      <c r="D36" s="51">
        <v>41343.620000000003</v>
      </c>
      <c r="E36" s="54"/>
      <c r="F36" s="54"/>
      <c r="G36" s="51">
        <v>6502.52</v>
      </c>
      <c r="H36" s="52">
        <v>535.80919397402897</v>
      </c>
      <c r="I36" s="51">
        <v>779.46</v>
      </c>
      <c r="J36" s="52">
        <v>1.8853211208887899</v>
      </c>
      <c r="K36" s="51">
        <v>733.29</v>
      </c>
      <c r="L36" s="52">
        <v>11.2770126043442</v>
      </c>
      <c r="M36" s="52">
        <v>6.2962811438857999E-2</v>
      </c>
      <c r="N36" s="51">
        <v>2881597.09</v>
      </c>
      <c r="O36" s="51">
        <v>30771607.489999998</v>
      </c>
      <c r="P36" s="51">
        <v>81</v>
      </c>
      <c r="Q36" s="51">
        <v>52</v>
      </c>
      <c r="R36" s="52">
        <v>55.769230769230802</v>
      </c>
      <c r="S36" s="51">
        <v>510.41506172839502</v>
      </c>
      <c r="T36" s="51">
        <v>1286.55596153846</v>
      </c>
      <c r="U36" s="53">
        <v>-152.06073605701499</v>
      </c>
    </row>
    <row r="37" spans="1:21" ht="12" thickBot="1">
      <c r="A37" s="75"/>
      <c r="B37" s="64" t="s">
        <v>36</v>
      </c>
      <c r="C37" s="65"/>
      <c r="D37" s="51">
        <v>190568.42</v>
      </c>
      <c r="E37" s="51">
        <v>88719.2984</v>
      </c>
      <c r="F37" s="52">
        <v>214.799286555224</v>
      </c>
      <c r="G37" s="51">
        <v>166070.18</v>
      </c>
      <c r="H37" s="52">
        <v>14.7517392947969</v>
      </c>
      <c r="I37" s="51">
        <v>-25458.13</v>
      </c>
      <c r="J37" s="52">
        <v>-13.3590497313248</v>
      </c>
      <c r="K37" s="51">
        <v>-12883.79</v>
      </c>
      <c r="L37" s="52">
        <v>-7.7580394023779604</v>
      </c>
      <c r="M37" s="52">
        <v>0.97598144645325602</v>
      </c>
      <c r="N37" s="51">
        <v>10604699.32</v>
      </c>
      <c r="O37" s="51">
        <v>158670254.06</v>
      </c>
      <c r="P37" s="51">
        <v>78</v>
      </c>
      <c r="Q37" s="51">
        <v>75</v>
      </c>
      <c r="R37" s="52">
        <v>4</v>
      </c>
      <c r="S37" s="51">
        <v>2443.1848717948701</v>
      </c>
      <c r="T37" s="51">
        <v>2198.2750666666698</v>
      </c>
      <c r="U37" s="53">
        <v>10.024202750907</v>
      </c>
    </row>
    <row r="38" spans="1:21" ht="12" thickBot="1">
      <c r="A38" s="75"/>
      <c r="B38" s="64" t="s">
        <v>37</v>
      </c>
      <c r="C38" s="65"/>
      <c r="D38" s="51">
        <v>13185.46</v>
      </c>
      <c r="E38" s="51">
        <v>49291.463300000003</v>
      </c>
      <c r="F38" s="52">
        <v>26.749986949565798</v>
      </c>
      <c r="G38" s="51">
        <v>8058.98</v>
      </c>
      <c r="H38" s="52">
        <v>63.612020379750298</v>
      </c>
      <c r="I38" s="51">
        <v>86.32</v>
      </c>
      <c r="J38" s="52">
        <v>0.65466051241291601</v>
      </c>
      <c r="K38" s="51">
        <v>-11.11</v>
      </c>
      <c r="L38" s="52">
        <v>-0.13785863719726299</v>
      </c>
      <c r="M38" s="52">
        <v>-8.7695769576957705</v>
      </c>
      <c r="N38" s="51">
        <v>6140505.3200000003</v>
      </c>
      <c r="O38" s="51">
        <v>139652690.33000001</v>
      </c>
      <c r="P38" s="51">
        <v>4</v>
      </c>
      <c r="Q38" s="51">
        <v>19</v>
      </c>
      <c r="R38" s="52">
        <v>-78.947368421052602</v>
      </c>
      <c r="S38" s="51">
        <v>3296.3649999999998</v>
      </c>
      <c r="T38" s="51">
        <v>2205.8494736842099</v>
      </c>
      <c r="U38" s="53">
        <v>33.082365767012703</v>
      </c>
    </row>
    <row r="39" spans="1:21" ht="12" thickBot="1">
      <c r="A39" s="75"/>
      <c r="B39" s="64" t="s">
        <v>38</v>
      </c>
      <c r="C39" s="65"/>
      <c r="D39" s="51">
        <v>63512.86</v>
      </c>
      <c r="E39" s="51">
        <v>46237.531799999997</v>
      </c>
      <c r="F39" s="52">
        <v>137.36213315780799</v>
      </c>
      <c r="G39" s="51">
        <v>27618.83</v>
      </c>
      <c r="H39" s="52">
        <v>129.96216711569599</v>
      </c>
      <c r="I39" s="51">
        <v>-15644.89</v>
      </c>
      <c r="J39" s="52">
        <v>-24.6326334540753</v>
      </c>
      <c r="K39" s="51">
        <v>-2430.81</v>
      </c>
      <c r="L39" s="52">
        <v>-8.8012779686902007</v>
      </c>
      <c r="M39" s="52">
        <v>5.4360809771228498</v>
      </c>
      <c r="N39" s="51">
        <v>5703423.0199999996</v>
      </c>
      <c r="O39" s="51">
        <v>105732842.16</v>
      </c>
      <c r="P39" s="51">
        <v>42</v>
      </c>
      <c r="Q39" s="51">
        <v>42</v>
      </c>
      <c r="R39" s="52">
        <v>0</v>
      </c>
      <c r="S39" s="51">
        <v>1512.2109523809499</v>
      </c>
      <c r="T39" s="51">
        <v>1825.2750000000001</v>
      </c>
      <c r="U39" s="53">
        <v>-20.702405780498601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2.08</v>
      </c>
      <c r="H40" s="54"/>
      <c r="I40" s="54"/>
      <c r="J40" s="54"/>
      <c r="K40" s="51">
        <v>1.64</v>
      </c>
      <c r="L40" s="52">
        <v>78.846153846153797</v>
      </c>
      <c r="M40" s="54"/>
      <c r="N40" s="51">
        <v>244.59</v>
      </c>
      <c r="O40" s="51">
        <v>4506.1899999999996</v>
      </c>
      <c r="P40" s="54"/>
      <c r="Q40" s="54"/>
      <c r="R40" s="54"/>
      <c r="S40" s="54"/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79558.118700000006</v>
      </c>
      <c r="E41" s="51">
        <v>66688.4274</v>
      </c>
      <c r="F41" s="52">
        <v>119.298237792904</v>
      </c>
      <c r="G41" s="51">
        <v>171970.08549999999</v>
      </c>
      <c r="H41" s="52">
        <v>-53.737233735340602</v>
      </c>
      <c r="I41" s="51">
        <v>3276.6783</v>
      </c>
      <c r="J41" s="52">
        <v>4.1185970125258899</v>
      </c>
      <c r="K41" s="51">
        <v>9496.2834000000003</v>
      </c>
      <c r="L41" s="52">
        <v>5.5220554042231997</v>
      </c>
      <c r="M41" s="52">
        <v>-0.65495150450122397</v>
      </c>
      <c r="N41" s="51">
        <v>2342241.9138000002</v>
      </c>
      <c r="O41" s="51">
        <v>62642881.039700001</v>
      </c>
      <c r="P41" s="51">
        <v>189</v>
      </c>
      <c r="Q41" s="51">
        <v>192</v>
      </c>
      <c r="R41" s="52">
        <v>-1.5625</v>
      </c>
      <c r="S41" s="51">
        <v>420.942426984127</v>
      </c>
      <c r="T41" s="51">
        <v>587.50444843749995</v>
      </c>
      <c r="U41" s="53">
        <v>-39.568836680759198</v>
      </c>
    </row>
    <row r="42" spans="1:21" ht="12" thickBot="1">
      <c r="A42" s="75"/>
      <c r="B42" s="64" t="s">
        <v>34</v>
      </c>
      <c r="C42" s="65"/>
      <c r="D42" s="51">
        <v>328929.07250000001</v>
      </c>
      <c r="E42" s="51">
        <v>210297.5932</v>
      </c>
      <c r="F42" s="52">
        <v>156.41123966034999</v>
      </c>
      <c r="G42" s="51">
        <v>356156.67739999999</v>
      </c>
      <c r="H42" s="52">
        <v>-7.6448390912577597</v>
      </c>
      <c r="I42" s="51">
        <v>20416.174800000001</v>
      </c>
      <c r="J42" s="52">
        <v>6.20686236240185</v>
      </c>
      <c r="K42" s="51">
        <v>27115.031299999999</v>
      </c>
      <c r="L42" s="52">
        <v>7.6132312042958201</v>
      </c>
      <c r="M42" s="52">
        <v>-0.24705324607167201</v>
      </c>
      <c r="N42" s="51">
        <v>9451990.466</v>
      </c>
      <c r="O42" s="51">
        <v>158723086.5936</v>
      </c>
      <c r="P42" s="51">
        <v>1759</v>
      </c>
      <c r="Q42" s="51">
        <v>2458</v>
      </c>
      <c r="R42" s="52">
        <v>-28.437754271765701</v>
      </c>
      <c r="S42" s="51">
        <v>186.997767197271</v>
      </c>
      <c r="T42" s="51">
        <v>165.66019247355601</v>
      </c>
      <c r="U42" s="53">
        <v>11.4106040106915</v>
      </c>
    </row>
    <row r="43" spans="1:21" ht="12" thickBot="1">
      <c r="A43" s="75"/>
      <c r="B43" s="64" t="s">
        <v>39</v>
      </c>
      <c r="C43" s="65"/>
      <c r="D43" s="51">
        <v>124672.72</v>
      </c>
      <c r="E43" s="51">
        <v>39872.129099999998</v>
      </c>
      <c r="F43" s="52">
        <v>312.68137120874201</v>
      </c>
      <c r="G43" s="51">
        <v>100065.92</v>
      </c>
      <c r="H43" s="52">
        <v>24.590589883149001</v>
      </c>
      <c r="I43" s="51">
        <v>-6633.34</v>
      </c>
      <c r="J43" s="52">
        <v>-5.3206026145896201</v>
      </c>
      <c r="K43" s="51">
        <v>-14670.95</v>
      </c>
      <c r="L43" s="52">
        <v>-14.6612852807429</v>
      </c>
      <c r="M43" s="52">
        <v>-0.54785886394541605</v>
      </c>
      <c r="N43" s="51">
        <v>6291517.2999999998</v>
      </c>
      <c r="O43" s="51">
        <v>74906649.450000003</v>
      </c>
      <c r="P43" s="51">
        <v>94</v>
      </c>
      <c r="Q43" s="51">
        <v>87</v>
      </c>
      <c r="R43" s="52">
        <v>8.0459770114942604</v>
      </c>
      <c r="S43" s="51">
        <v>1326.30553191489</v>
      </c>
      <c r="T43" s="51">
        <v>1090.2258620689699</v>
      </c>
      <c r="U43" s="53">
        <v>17.799795308482299</v>
      </c>
    </row>
    <row r="44" spans="1:21" ht="12" thickBot="1">
      <c r="A44" s="75"/>
      <c r="B44" s="64" t="s">
        <v>40</v>
      </c>
      <c r="C44" s="65"/>
      <c r="D44" s="51">
        <v>67845.320000000007</v>
      </c>
      <c r="E44" s="51">
        <v>8264.0388999999996</v>
      </c>
      <c r="F44" s="52">
        <v>820.97048212103698</v>
      </c>
      <c r="G44" s="51">
        <v>52082.93</v>
      </c>
      <c r="H44" s="52">
        <v>30.2640231645954</v>
      </c>
      <c r="I44" s="51">
        <v>4424.8100000000004</v>
      </c>
      <c r="J44" s="52">
        <v>6.52190895407377</v>
      </c>
      <c r="K44" s="51">
        <v>6596.42</v>
      </c>
      <c r="L44" s="52">
        <v>12.6652244794984</v>
      </c>
      <c r="M44" s="52">
        <v>-0.32921038987814599</v>
      </c>
      <c r="N44" s="51">
        <v>2630946.59</v>
      </c>
      <c r="O44" s="51">
        <v>29909843.649999999</v>
      </c>
      <c r="P44" s="51">
        <v>70</v>
      </c>
      <c r="Q44" s="51">
        <v>56</v>
      </c>
      <c r="R44" s="52">
        <v>25</v>
      </c>
      <c r="S44" s="51">
        <v>969.21885714285702</v>
      </c>
      <c r="T44" s="51">
        <v>1088.4925000000001</v>
      </c>
      <c r="U44" s="53">
        <v>-12.306162016775801</v>
      </c>
    </row>
    <row r="45" spans="1:21" ht="12" thickBot="1">
      <c r="A45" s="76"/>
      <c r="B45" s="64" t="s">
        <v>35</v>
      </c>
      <c r="C45" s="65"/>
      <c r="D45" s="56">
        <v>6199.6143000000002</v>
      </c>
      <c r="E45" s="57"/>
      <c r="F45" s="57"/>
      <c r="G45" s="56">
        <v>8498.9135000000006</v>
      </c>
      <c r="H45" s="58">
        <v>-27.054036966019201</v>
      </c>
      <c r="I45" s="56">
        <v>571.59910000000002</v>
      </c>
      <c r="J45" s="58">
        <v>9.2199138904496003</v>
      </c>
      <c r="K45" s="56">
        <v>972.14239999999995</v>
      </c>
      <c r="L45" s="58">
        <v>11.438431512451601</v>
      </c>
      <c r="M45" s="58">
        <v>-0.412021222405277</v>
      </c>
      <c r="N45" s="56">
        <v>271569.67009999999</v>
      </c>
      <c r="O45" s="56">
        <v>8549717.8248999994</v>
      </c>
      <c r="P45" s="56">
        <v>19</v>
      </c>
      <c r="Q45" s="56">
        <v>23</v>
      </c>
      <c r="R45" s="58">
        <v>-17.3913043478261</v>
      </c>
      <c r="S45" s="56">
        <v>326.29548947368397</v>
      </c>
      <c r="T45" s="56">
        <v>359.62645652173899</v>
      </c>
      <c r="U45" s="59">
        <v>-10.214964081121099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54900.91</v>
      </c>
      <c r="D2" s="37">
        <v>503423.78199914499</v>
      </c>
      <c r="E2" s="37">
        <v>374839.89212649601</v>
      </c>
      <c r="F2" s="37">
        <v>128583.88987265</v>
      </c>
      <c r="G2" s="37">
        <v>374839.89212649601</v>
      </c>
      <c r="H2" s="37">
        <v>0.255418783280421</v>
      </c>
    </row>
    <row r="3" spans="1:8">
      <c r="A3" s="37">
        <v>2</v>
      </c>
      <c r="B3" s="37">
        <v>13</v>
      </c>
      <c r="C3" s="37">
        <v>6519</v>
      </c>
      <c r="D3" s="37">
        <v>64085.7477697754</v>
      </c>
      <c r="E3" s="37">
        <v>48958.9298924287</v>
      </c>
      <c r="F3" s="37">
        <v>15126.817877346601</v>
      </c>
      <c r="G3" s="37">
        <v>48958.9298924287</v>
      </c>
      <c r="H3" s="37">
        <v>0.23604028046437001</v>
      </c>
    </row>
    <row r="4" spans="1:8">
      <c r="A4" s="37">
        <v>3</v>
      </c>
      <c r="B4" s="37">
        <v>14</v>
      </c>
      <c r="C4" s="37">
        <v>92018</v>
      </c>
      <c r="D4" s="37">
        <v>82562.569415256003</v>
      </c>
      <c r="E4" s="37">
        <v>57744.858729145497</v>
      </c>
      <c r="F4" s="37">
        <v>24817.710686110499</v>
      </c>
      <c r="G4" s="37">
        <v>57744.858729145497</v>
      </c>
      <c r="H4" s="37">
        <v>0.30059276088281101</v>
      </c>
    </row>
    <row r="5" spans="1:8">
      <c r="A5" s="37">
        <v>4</v>
      </c>
      <c r="B5" s="37">
        <v>15</v>
      </c>
      <c r="C5" s="37">
        <v>3433</v>
      </c>
      <c r="D5" s="37">
        <v>56286.228223931597</v>
      </c>
      <c r="E5" s="37">
        <v>43772.850556410303</v>
      </c>
      <c r="F5" s="37">
        <v>12513.377667521399</v>
      </c>
      <c r="G5" s="37">
        <v>43772.850556410303</v>
      </c>
      <c r="H5" s="37">
        <v>0.22231686262113001</v>
      </c>
    </row>
    <row r="6" spans="1:8">
      <c r="A6" s="37">
        <v>5</v>
      </c>
      <c r="B6" s="37">
        <v>16</v>
      </c>
      <c r="C6" s="37">
        <v>2843</v>
      </c>
      <c r="D6" s="37">
        <v>157958.63772393201</v>
      </c>
      <c r="E6" s="37">
        <v>132665.47208205101</v>
      </c>
      <c r="F6" s="37">
        <v>25293.1656418803</v>
      </c>
      <c r="G6" s="37">
        <v>132665.47208205101</v>
      </c>
      <c r="H6" s="37">
        <v>0.160125245484111</v>
      </c>
    </row>
    <row r="7" spans="1:8">
      <c r="A7" s="37">
        <v>6</v>
      </c>
      <c r="B7" s="37">
        <v>17</v>
      </c>
      <c r="C7" s="37">
        <v>25275</v>
      </c>
      <c r="D7" s="37">
        <v>291821.26718205097</v>
      </c>
      <c r="E7" s="37">
        <v>205872.76901196601</v>
      </c>
      <c r="F7" s="37">
        <v>85948.498170085499</v>
      </c>
      <c r="G7" s="37">
        <v>205872.76901196601</v>
      </c>
      <c r="H7" s="37">
        <v>0.29452444984575699</v>
      </c>
    </row>
    <row r="8" spans="1:8">
      <c r="A8" s="37">
        <v>7</v>
      </c>
      <c r="B8" s="37">
        <v>18</v>
      </c>
      <c r="C8" s="37">
        <v>91659</v>
      </c>
      <c r="D8" s="37">
        <v>167959.484335043</v>
      </c>
      <c r="E8" s="37">
        <v>136599.38314359001</v>
      </c>
      <c r="F8" s="37">
        <v>31360.101191452999</v>
      </c>
      <c r="G8" s="37">
        <v>136599.38314359001</v>
      </c>
      <c r="H8" s="37">
        <v>0.186712297406775</v>
      </c>
    </row>
    <row r="9" spans="1:8">
      <c r="A9" s="37">
        <v>8</v>
      </c>
      <c r="B9" s="37">
        <v>19</v>
      </c>
      <c r="C9" s="37">
        <v>17124</v>
      </c>
      <c r="D9" s="37">
        <v>100109.756005983</v>
      </c>
      <c r="E9" s="37">
        <v>80773.3654649573</v>
      </c>
      <c r="F9" s="37">
        <v>19336.390541025601</v>
      </c>
      <c r="G9" s="37">
        <v>80773.3654649573</v>
      </c>
      <c r="H9" s="37">
        <v>0.19315190958881201</v>
      </c>
    </row>
    <row r="10" spans="1:8">
      <c r="A10" s="37">
        <v>9</v>
      </c>
      <c r="B10" s="37">
        <v>21</v>
      </c>
      <c r="C10" s="37">
        <v>111260</v>
      </c>
      <c r="D10" s="37">
        <v>481063.65782564098</v>
      </c>
      <c r="E10" s="37">
        <v>451913.62671025598</v>
      </c>
      <c r="F10" s="37">
        <v>29150.031115384601</v>
      </c>
      <c r="G10" s="37">
        <v>451913.62671025598</v>
      </c>
      <c r="H10" s="37">
        <v>6.0594955867462101E-2</v>
      </c>
    </row>
    <row r="11" spans="1:8">
      <c r="A11" s="37">
        <v>10</v>
      </c>
      <c r="B11" s="37">
        <v>22</v>
      </c>
      <c r="C11" s="37">
        <v>28887</v>
      </c>
      <c r="D11" s="37">
        <v>385032.115376923</v>
      </c>
      <c r="E11" s="37">
        <v>343169.80147008499</v>
      </c>
      <c r="F11" s="37">
        <v>41862.313906837597</v>
      </c>
      <c r="G11" s="37">
        <v>343169.80147008499</v>
      </c>
      <c r="H11" s="37">
        <v>0.108724213474652</v>
      </c>
    </row>
    <row r="12" spans="1:8">
      <c r="A12" s="37">
        <v>11</v>
      </c>
      <c r="B12" s="37">
        <v>23</v>
      </c>
      <c r="C12" s="37">
        <v>124817.208</v>
      </c>
      <c r="D12" s="37">
        <v>1138846.3679871799</v>
      </c>
      <c r="E12" s="37">
        <v>973105.61802393198</v>
      </c>
      <c r="F12" s="37">
        <v>165740.749963248</v>
      </c>
      <c r="G12" s="37">
        <v>973105.61802393198</v>
      </c>
      <c r="H12" s="37">
        <v>0.145533896952388</v>
      </c>
    </row>
    <row r="13" spans="1:8">
      <c r="A13" s="37">
        <v>12</v>
      </c>
      <c r="B13" s="37">
        <v>24</v>
      </c>
      <c r="C13" s="37">
        <v>21465</v>
      </c>
      <c r="D13" s="37">
        <v>464204.42381111102</v>
      </c>
      <c r="E13" s="37">
        <v>421350.40291880298</v>
      </c>
      <c r="F13" s="37">
        <v>42854.020892307701</v>
      </c>
      <c r="G13" s="37">
        <v>421350.40291880298</v>
      </c>
      <c r="H13" s="37">
        <v>9.2317131621618004E-2</v>
      </c>
    </row>
    <row r="14" spans="1:8">
      <c r="A14" s="37">
        <v>13</v>
      </c>
      <c r="B14" s="37">
        <v>25</v>
      </c>
      <c r="C14" s="37">
        <v>67870</v>
      </c>
      <c r="D14" s="37">
        <v>804436.73100000003</v>
      </c>
      <c r="E14" s="37">
        <v>737585.81599999999</v>
      </c>
      <c r="F14" s="37">
        <v>66850.914999999994</v>
      </c>
      <c r="G14" s="37">
        <v>737585.81599999999</v>
      </c>
      <c r="H14" s="37">
        <v>8.3102762994048299E-2</v>
      </c>
    </row>
    <row r="15" spans="1:8">
      <c r="A15" s="37">
        <v>14</v>
      </c>
      <c r="B15" s="37">
        <v>26</v>
      </c>
      <c r="C15" s="37">
        <v>51081</v>
      </c>
      <c r="D15" s="37">
        <v>281873.65811367502</v>
      </c>
      <c r="E15" s="37">
        <v>241826.63191025599</v>
      </c>
      <c r="F15" s="37">
        <v>40047.026203418798</v>
      </c>
      <c r="G15" s="37">
        <v>241826.63191025599</v>
      </c>
      <c r="H15" s="37">
        <v>0.14207438350719701</v>
      </c>
    </row>
    <row r="16" spans="1:8">
      <c r="A16" s="37">
        <v>15</v>
      </c>
      <c r="B16" s="37">
        <v>27</v>
      </c>
      <c r="C16" s="37">
        <v>111177.651</v>
      </c>
      <c r="D16" s="37">
        <v>869281.14390000002</v>
      </c>
      <c r="E16" s="37">
        <v>778162.7121</v>
      </c>
      <c r="F16" s="37">
        <v>91118.431800000006</v>
      </c>
      <c r="G16" s="37">
        <v>778162.7121</v>
      </c>
      <c r="H16" s="37">
        <v>0.104820439784533</v>
      </c>
    </row>
    <row r="17" spans="1:8">
      <c r="A17" s="37">
        <v>16</v>
      </c>
      <c r="B17" s="37">
        <v>29</v>
      </c>
      <c r="C17" s="37">
        <v>144721</v>
      </c>
      <c r="D17" s="37">
        <v>1925008.9911324801</v>
      </c>
      <c r="E17" s="37">
        <v>1699039.3694051299</v>
      </c>
      <c r="F17" s="37">
        <v>225969.62172734999</v>
      </c>
      <c r="G17" s="37">
        <v>1699039.3694051299</v>
      </c>
      <c r="H17" s="37">
        <v>0.117386268203565</v>
      </c>
    </row>
    <row r="18" spans="1:8">
      <c r="A18" s="37">
        <v>17</v>
      </c>
      <c r="B18" s="37">
        <v>31</v>
      </c>
      <c r="C18" s="37">
        <v>23962.667000000001</v>
      </c>
      <c r="D18" s="37">
        <v>224816.565045208</v>
      </c>
      <c r="E18" s="37">
        <v>189917.21628974599</v>
      </c>
      <c r="F18" s="37">
        <v>34899.348755462801</v>
      </c>
      <c r="G18" s="37">
        <v>189917.21628974599</v>
      </c>
      <c r="H18" s="37">
        <v>0.15523477439682801</v>
      </c>
    </row>
    <row r="19" spans="1:8">
      <c r="A19" s="37">
        <v>18</v>
      </c>
      <c r="B19" s="37">
        <v>32</v>
      </c>
      <c r="C19" s="37">
        <v>27279.360000000001</v>
      </c>
      <c r="D19" s="37">
        <v>353679.33974746201</v>
      </c>
      <c r="E19" s="37">
        <v>334852.03796393902</v>
      </c>
      <c r="F19" s="37">
        <v>18827.301783523701</v>
      </c>
      <c r="G19" s="37">
        <v>334852.03796393902</v>
      </c>
      <c r="H19" s="37">
        <v>5.3232687543940102E-2</v>
      </c>
    </row>
    <row r="20" spans="1:8">
      <c r="A20" s="37">
        <v>19</v>
      </c>
      <c r="B20" s="37">
        <v>33</v>
      </c>
      <c r="C20" s="37">
        <v>29847.54</v>
      </c>
      <c r="D20" s="37">
        <v>527061.23136920796</v>
      </c>
      <c r="E20" s="37">
        <v>427731.52322937897</v>
      </c>
      <c r="F20" s="37">
        <v>99329.708139829294</v>
      </c>
      <c r="G20" s="37">
        <v>427731.52322937897</v>
      </c>
      <c r="H20" s="37">
        <v>0.188459522780283</v>
      </c>
    </row>
    <row r="21" spans="1:8">
      <c r="A21" s="37">
        <v>20</v>
      </c>
      <c r="B21" s="37">
        <v>34</v>
      </c>
      <c r="C21" s="37">
        <v>32928.453000000001</v>
      </c>
      <c r="D21" s="37">
        <v>204921.30993278901</v>
      </c>
      <c r="E21" s="37">
        <v>150551.536262029</v>
      </c>
      <c r="F21" s="37">
        <v>54369.773670759598</v>
      </c>
      <c r="G21" s="37">
        <v>150551.536262029</v>
      </c>
      <c r="H21" s="37">
        <v>0.26532025238659701</v>
      </c>
    </row>
    <row r="22" spans="1:8">
      <c r="A22" s="37">
        <v>21</v>
      </c>
      <c r="B22" s="37">
        <v>35</v>
      </c>
      <c r="C22" s="37">
        <v>38843.430999999997</v>
      </c>
      <c r="D22" s="37">
        <v>1044920.42693451</v>
      </c>
      <c r="E22" s="37">
        <v>987860.94146902603</v>
      </c>
      <c r="F22" s="37">
        <v>57059.485465486701</v>
      </c>
      <c r="G22" s="37">
        <v>987860.94146902603</v>
      </c>
      <c r="H22" s="37">
        <v>5.4606536531094797E-2</v>
      </c>
    </row>
    <row r="23" spans="1:8">
      <c r="A23" s="37">
        <v>22</v>
      </c>
      <c r="B23" s="37">
        <v>36</v>
      </c>
      <c r="C23" s="37">
        <v>161747.61900000001</v>
      </c>
      <c r="D23" s="37">
        <v>683377.48093008797</v>
      </c>
      <c r="E23" s="37">
        <v>599865.70355192001</v>
      </c>
      <c r="F23" s="37">
        <v>83511.777378168495</v>
      </c>
      <c r="G23" s="37">
        <v>599865.70355192001</v>
      </c>
      <c r="H23" s="37">
        <v>0.122204461968088</v>
      </c>
    </row>
    <row r="24" spans="1:8">
      <c r="A24" s="37">
        <v>23</v>
      </c>
      <c r="B24" s="37">
        <v>37</v>
      </c>
      <c r="C24" s="37">
        <v>133766.44500000001</v>
      </c>
      <c r="D24" s="37">
        <v>783026.45673628303</v>
      </c>
      <c r="E24" s="37">
        <v>683364.96657525003</v>
      </c>
      <c r="F24" s="37">
        <v>99661.490161033304</v>
      </c>
      <c r="G24" s="37">
        <v>683364.96657525003</v>
      </c>
      <c r="H24" s="37">
        <v>0.12727729606535901</v>
      </c>
    </row>
    <row r="25" spans="1:8">
      <c r="A25" s="37">
        <v>24</v>
      </c>
      <c r="B25" s="37">
        <v>38</v>
      </c>
      <c r="C25" s="37">
        <v>108556.6</v>
      </c>
      <c r="D25" s="37">
        <v>547078.40004867199</v>
      </c>
      <c r="E25" s="37">
        <v>517572.42301858403</v>
      </c>
      <c r="F25" s="37">
        <v>29505.977030088499</v>
      </c>
      <c r="G25" s="37">
        <v>517572.42301858403</v>
      </c>
      <c r="H25" s="37">
        <v>5.3933726916404301E-2</v>
      </c>
    </row>
    <row r="26" spans="1:8">
      <c r="A26" s="37">
        <v>25</v>
      </c>
      <c r="B26" s="37">
        <v>39</v>
      </c>
      <c r="C26" s="37">
        <v>68576.904999999999</v>
      </c>
      <c r="D26" s="37">
        <v>95227.576142024103</v>
      </c>
      <c r="E26" s="37">
        <v>70034.422957560499</v>
      </c>
      <c r="F26" s="37">
        <v>25193.153184463499</v>
      </c>
      <c r="G26" s="37">
        <v>70034.422957560499</v>
      </c>
      <c r="H26" s="37">
        <v>0.26455732892844003</v>
      </c>
    </row>
    <row r="27" spans="1:8">
      <c r="A27" s="37">
        <v>26</v>
      </c>
      <c r="B27" s="37">
        <v>42</v>
      </c>
      <c r="C27" s="37">
        <v>11252.071</v>
      </c>
      <c r="D27" s="37">
        <v>207464.05619999999</v>
      </c>
      <c r="E27" s="37">
        <v>183450.28479999999</v>
      </c>
      <c r="F27" s="37">
        <v>24013.771400000001</v>
      </c>
      <c r="G27" s="37">
        <v>183450.28479999999</v>
      </c>
      <c r="H27" s="37">
        <v>0.11574906921153701</v>
      </c>
    </row>
    <row r="28" spans="1:8">
      <c r="A28" s="37">
        <v>27</v>
      </c>
      <c r="B28" s="37">
        <v>75</v>
      </c>
      <c r="C28" s="37">
        <v>208</v>
      </c>
      <c r="D28" s="37">
        <v>79558.1196581197</v>
      </c>
      <c r="E28" s="37">
        <v>76281.440170940201</v>
      </c>
      <c r="F28" s="37">
        <v>3276.67948717949</v>
      </c>
      <c r="G28" s="37">
        <v>76281.440170940201</v>
      </c>
      <c r="H28" s="37">
        <v>4.1185984551421799E-2</v>
      </c>
    </row>
    <row r="29" spans="1:8">
      <c r="A29" s="37">
        <v>28</v>
      </c>
      <c r="B29" s="37">
        <v>76</v>
      </c>
      <c r="C29" s="37">
        <v>1859</v>
      </c>
      <c r="D29" s="37">
        <v>328929.06658119702</v>
      </c>
      <c r="E29" s="37">
        <v>308512.89617264998</v>
      </c>
      <c r="F29" s="37">
        <v>20416.170408547001</v>
      </c>
      <c r="G29" s="37">
        <v>308512.89617264998</v>
      </c>
      <c r="H29" s="37">
        <v>6.2068611390131603E-2</v>
      </c>
    </row>
    <row r="30" spans="1:8">
      <c r="A30" s="37">
        <v>29</v>
      </c>
      <c r="B30" s="37">
        <v>99</v>
      </c>
      <c r="C30" s="37">
        <v>19</v>
      </c>
      <c r="D30" s="37">
        <v>6199.6142500567303</v>
      </c>
      <c r="E30" s="37">
        <v>5628.0153089781397</v>
      </c>
      <c r="F30" s="37">
        <v>571.59894107858702</v>
      </c>
      <c r="G30" s="37">
        <v>5628.0153089781397</v>
      </c>
      <c r="H30" s="37">
        <v>9.2199114013159306E-2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9</v>
      </c>
      <c r="D32" s="34">
        <v>41343.620000000003</v>
      </c>
      <c r="E32" s="34">
        <v>40564.160000000003</v>
      </c>
      <c r="F32" s="30"/>
      <c r="G32" s="30"/>
      <c r="H32" s="30"/>
    </row>
    <row r="33" spans="1:8" ht="14.25">
      <c r="A33" s="30"/>
      <c r="B33" s="33">
        <v>71</v>
      </c>
      <c r="C33" s="34">
        <v>70</v>
      </c>
      <c r="D33" s="34">
        <v>190568.42</v>
      </c>
      <c r="E33" s="34">
        <v>216026.55</v>
      </c>
      <c r="F33" s="30"/>
      <c r="G33" s="30"/>
      <c r="H33" s="30"/>
    </row>
    <row r="34" spans="1:8" ht="14.25">
      <c r="A34" s="30"/>
      <c r="B34" s="33">
        <v>72</v>
      </c>
      <c r="C34" s="34">
        <v>4</v>
      </c>
      <c r="D34" s="34">
        <v>13185.46</v>
      </c>
      <c r="E34" s="34">
        <v>13099.14</v>
      </c>
      <c r="F34" s="30"/>
      <c r="G34" s="30"/>
      <c r="H34" s="30"/>
    </row>
    <row r="35" spans="1:8" ht="14.25">
      <c r="A35" s="30"/>
      <c r="B35" s="33">
        <v>73</v>
      </c>
      <c r="C35" s="34">
        <v>36</v>
      </c>
      <c r="D35" s="34">
        <v>63512.86</v>
      </c>
      <c r="E35" s="34">
        <v>79157.75</v>
      </c>
      <c r="F35" s="30"/>
      <c r="G35" s="30"/>
      <c r="H35" s="30"/>
    </row>
    <row r="36" spans="1:8" ht="14.25">
      <c r="A36" s="30"/>
      <c r="B36" s="33">
        <v>77</v>
      </c>
      <c r="C36" s="34">
        <v>90</v>
      </c>
      <c r="D36" s="34">
        <v>124672.72</v>
      </c>
      <c r="E36" s="34">
        <v>131306.06</v>
      </c>
      <c r="F36" s="30"/>
      <c r="G36" s="30"/>
      <c r="H36" s="30"/>
    </row>
    <row r="37" spans="1:8" ht="14.25">
      <c r="A37" s="30"/>
      <c r="B37" s="33">
        <v>78</v>
      </c>
      <c r="C37" s="34">
        <v>52</v>
      </c>
      <c r="D37" s="34">
        <v>67845.320000000007</v>
      </c>
      <c r="E37" s="34">
        <v>63420.51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2015-11-20T00:46:58Z</dcterms:modified>
</cp:coreProperties>
</file>