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<sst xmlns="http://schemas.openxmlformats.org/spreadsheetml/2006/main" count="117" uniqueCount="75">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</sst>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489" Type="http://schemas.openxmlformats.org/officeDocument/2006/relationships/hyperlink" Target="cid:dbb2081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19620562.658599991</v>
      </c>
      <c r="F3" s="25">
        <f>RA!I7</f>
        <v>2154309.0647</v>
      </c>
      <c r="G3" s="16">
        <f>SUM(G4:G40)</f>
        <v>17466253.593899999</v>
      </c>
      <c r="H3" s="27">
        <f>RA!J7</f>
        <v>10.9798536473455</v>
      </c>
      <c r="I3" s="20">
        <f>SUM(I4:I40)</f>
        <v>19620569.184207838</v>
      </c>
      <c r="J3" s="21">
        <f>SUM(J4:J40)</f>
        <v>17466253.567156497</v>
      </c>
      <c r="K3" s="22">
        <f>E3-I3</f>
        <v>-6.5256078466773033</v>
      </c>
      <c r="L3" s="22">
        <f>G3-J3</f>
        <v>2.6743501424789429E-2</v>
      </c>
    </row>
    <row r="4" spans="1:13">
      <c r="A4" s="63">
        <f>RA!A8</f>
        <v>42330</v>
      </c>
      <c r="B4" s="12">
        <v>12</v>
      </c>
      <c r="C4" s="61" t="s">
        <v>6</v>
      </c>
      <c r="D4" s="61"/>
      <c r="E4" s="15">
        <f>VLOOKUP(C4,RA!B8:D36,3,0)</f>
        <v>725891.65879999998</v>
      </c>
      <c r="F4" s="25">
        <f>VLOOKUP(C4,RA!B8:I39,8,0)</f>
        <v>178074.37719999999</v>
      </c>
      <c r="G4" s="16">
        <f t="shared" ref="G4:G40" si="0">E4-F4</f>
        <v>547817.28159999999</v>
      </c>
      <c r="H4" s="27">
        <f>RA!J8</f>
        <v>24.531812019218101</v>
      </c>
      <c r="I4" s="20">
        <f>VLOOKUP(B4,RMS!B:D,3,FALSE)</f>
        <v>725892.59137435898</v>
      </c>
      <c r="J4" s="21">
        <f>VLOOKUP(B4,RMS!B:E,4,FALSE)</f>
        <v>547817.29909743601</v>
      </c>
      <c r="K4" s="22">
        <f t="shared" ref="K4:K40" si="1">E4-I4</f>
        <v>-0.9325743590015918</v>
      </c>
      <c r="L4" s="22">
        <f t="shared" ref="L4:L40" si="2">G4-J4</f>
        <v>-1.7497436027042568E-2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129579.24249999999</v>
      </c>
      <c r="F5" s="25">
        <f>VLOOKUP(C5,RA!B9:I40,8,0)</f>
        <v>30216.969499999999</v>
      </c>
      <c r="G5" s="16">
        <f t="shared" si="0"/>
        <v>99362.272999999986</v>
      </c>
      <c r="H5" s="27">
        <f>RA!J9</f>
        <v>23.319297842013501</v>
      </c>
      <c r="I5" s="20">
        <f>VLOOKUP(B5,RMS!B:D,3,FALSE)</f>
        <v>129579.323893722</v>
      </c>
      <c r="J5" s="21">
        <f>VLOOKUP(B5,RMS!B:E,4,FALSE)</f>
        <v>99362.267551501398</v>
      </c>
      <c r="K5" s="22">
        <f t="shared" si="1"/>
        <v>-8.1393722008215263E-2</v>
      </c>
      <c r="L5" s="22">
        <f t="shared" si="2"/>
        <v>5.4484985885210335E-3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161707.96609999999</v>
      </c>
      <c r="F6" s="25">
        <f>VLOOKUP(C6,RA!B10:I41,8,0)</f>
        <v>45682.804900000003</v>
      </c>
      <c r="G6" s="16">
        <f t="shared" si="0"/>
        <v>116025.16119999999</v>
      </c>
      <c r="H6" s="27">
        <f>RA!J10</f>
        <v>28.2501882880339</v>
      </c>
      <c r="I6" s="20">
        <f>VLOOKUP(B6,RMS!B:D,3,FALSE)</f>
        <v>161710.370482308</v>
      </c>
      <c r="J6" s="21">
        <f>VLOOKUP(B6,RMS!B:E,4,FALSE)</f>
        <v>116025.161925429</v>
      </c>
      <c r="K6" s="22">
        <f>E6-I6</f>
        <v>-2.4043823080137372</v>
      </c>
      <c r="L6" s="22">
        <f t="shared" si="2"/>
        <v>-7.2542901034466922E-4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77348.303400000004</v>
      </c>
      <c r="F7" s="25">
        <f>VLOOKUP(C7,RA!B11:I42,8,0)</f>
        <v>16427.3815</v>
      </c>
      <c r="G7" s="16">
        <f t="shared" si="0"/>
        <v>60920.921900000001</v>
      </c>
      <c r="H7" s="27">
        <f>RA!J11</f>
        <v>21.238192407462702</v>
      </c>
      <c r="I7" s="20">
        <f>VLOOKUP(B7,RMS!B:D,3,FALSE)</f>
        <v>77348.366823931603</v>
      </c>
      <c r="J7" s="21">
        <f>VLOOKUP(B7,RMS!B:E,4,FALSE)</f>
        <v>60920.921862393203</v>
      </c>
      <c r="K7" s="22">
        <f t="shared" si="1"/>
        <v>-6.342393159866333E-2</v>
      </c>
      <c r="L7" s="22">
        <f t="shared" si="2"/>
        <v>3.7606798287015408E-5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223188.9448</v>
      </c>
      <c r="F8" s="25">
        <f>VLOOKUP(C8,RA!B12:I43,8,0)</f>
        <v>30911.901900000001</v>
      </c>
      <c r="G8" s="16">
        <f t="shared" si="0"/>
        <v>192277.0429</v>
      </c>
      <c r="H8" s="27">
        <f>RA!J12</f>
        <v>13.850104416103701</v>
      </c>
      <c r="I8" s="20">
        <f>VLOOKUP(B8,RMS!B:D,3,FALSE)</f>
        <v>223188.980186325</v>
      </c>
      <c r="J8" s="21">
        <f>VLOOKUP(B8,RMS!B:E,4,FALSE)</f>
        <v>192277.04225042701</v>
      </c>
      <c r="K8" s="22">
        <f t="shared" si="1"/>
        <v>-3.5386325005674735E-2</v>
      </c>
      <c r="L8" s="22">
        <f t="shared" si="2"/>
        <v>6.4957299036905169E-4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396347.43369999999</v>
      </c>
      <c r="F9" s="25">
        <f>VLOOKUP(C9,RA!B13:I44,8,0)</f>
        <v>114682.9329</v>
      </c>
      <c r="G9" s="16">
        <f t="shared" si="0"/>
        <v>281664.50079999998</v>
      </c>
      <c r="H9" s="27">
        <f>RA!J13</f>
        <v>28.934950285764899</v>
      </c>
      <c r="I9" s="20">
        <f>VLOOKUP(B9,RMS!B:D,3,FALSE)</f>
        <v>396347.72224188002</v>
      </c>
      <c r="J9" s="21">
        <f>VLOOKUP(B9,RMS!B:E,4,FALSE)</f>
        <v>281664.49682735</v>
      </c>
      <c r="K9" s="22">
        <f t="shared" si="1"/>
        <v>-0.288541880028788</v>
      </c>
      <c r="L9" s="22">
        <f t="shared" si="2"/>
        <v>3.9726499817334116E-3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198482.4038</v>
      </c>
      <c r="F10" s="25">
        <f>VLOOKUP(C10,RA!B14:I44,8,0)</f>
        <v>37981.4447</v>
      </c>
      <c r="G10" s="16">
        <f t="shared" si="0"/>
        <v>160500.95910000001</v>
      </c>
      <c r="H10" s="27">
        <f>RA!J14</f>
        <v>19.135925388263601</v>
      </c>
      <c r="I10" s="20">
        <f>VLOOKUP(B10,RMS!B:D,3,FALSE)</f>
        <v>198482.40109145301</v>
      </c>
      <c r="J10" s="21">
        <f>VLOOKUP(B10,RMS!B:E,4,FALSE)</f>
        <v>160500.96225641001</v>
      </c>
      <c r="K10" s="22">
        <f t="shared" si="1"/>
        <v>2.7085469919256866E-3</v>
      </c>
      <c r="L10" s="22">
        <f t="shared" si="2"/>
        <v>-3.1564100063405931E-3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139689.88829999999</v>
      </c>
      <c r="F11" s="25">
        <f>VLOOKUP(C11,RA!B15:I45,8,0)</f>
        <v>15875.6584</v>
      </c>
      <c r="G11" s="16">
        <f t="shared" si="0"/>
        <v>123814.22989999999</v>
      </c>
      <c r="H11" s="27">
        <f>RA!J15</f>
        <v>11.3649302703322</v>
      </c>
      <c r="I11" s="20">
        <f>VLOOKUP(B11,RMS!B:D,3,FALSE)</f>
        <v>139689.99361452999</v>
      </c>
      <c r="J11" s="21">
        <f>VLOOKUP(B11,RMS!B:E,4,FALSE)</f>
        <v>123814.229847863</v>
      </c>
      <c r="K11" s="22">
        <f t="shared" si="1"/>
        <v>-0.10531452999566682</v>
      </c>
      <c r="L11" s="22">
        <f t="shared" si="2"/>
        <v>5.2136994781903923E-5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894722.29819999996</v>
      </c>
      <c r="F12" s="25">
        <f>VLOOKUP(C12,RA!B16:I46,8,0)</f>
        <v>51450.059500000003</v>
      </c>
      <c r="G12" s="16">
        <f t="shared" si="0"/>
        <v>843272.23869999999</v>
      </c>
      <c r="H12" s="27">
        <f>RA!J16</f>
        <v>5.7503942400348196</v>
      </c>
      <c r="I12" s="20">
        <f>VLOOKUP(B12,RMS!B:D,3,FALSE)</f>
        <v>894721.57535812003</v>
      </c>
      <c r="J12" s="21">
        <f>VLOOKUP(B12,RMS!B:E,4,FALSE)</f>
        <v>843272.23882991401</v>
      </c>
      <c r="K12" s="22">
        <f t="shared" si="1"/>
        <v>0.72284187993500382</v>
      </c>
      <c r="L12" s="22">
        <f t="shared" si="2"/>
        <v>-1.2991402763873339E-4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444679.66389999999</v>
      </c>
      <c r="F13" s="25">
        <f>VLOOKUP(C13,RA!B17:I47,8,0)</f>
        <v>47056.363799999999</v>
      </c>
      <c r="G13" s="16">
        <f t="shared" si="0"/>
        <v>397623.30009999999</v>
      </c>
      <c r="H13" s="27">
        <f>RA!J17</f>
        <v>10.582081354316699</v>
      </c>
      <c r="I13" s="20">
        <f>VLOOKUP(B13,RMS!B:D,3,FALSE)</f>
        <v>444679.60486410197</v>
      </c>
      <c r="J13" s="21">
        <f>VLOOKUP(B13,RMS!B:E,4,FALSE)</f>
        <v>397623.29938461498</v>
      </c>
      <c r="K13" s="22">
        <f t="shared" si="1"/>
        <v>5.903589801164344E-2</v>
      </c>
      <c r="L13" s="22">
        <f t="shared" si="2"/>
        <v>7.1538501651957631E-4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VLOOKUP(C14,RA!B18:D44,3,0)</f>
        <v>2042144.9597</v>
      </c>
      <c r="F14" s="25">
        <f>VLOOKUP(C14,RA!B18:I48,8,0)</f>
        <v>297667.1825</v>
      </c>
      <c r="G14" s="16">
        <f t="shared" si="0"/>
        <v>1744477.7771999999</v>
      </c>
      <c r="H14" s="27">
        <f>RA!J18</f>
        <v>14.576202393767799</v>
      </c>
      <c r="I14" s="20">
        <f>VLOOKUP(B14,RMS!B:D,3,FALSE)</f>
        <v>2042144.81883077</v>
      </c>
      <c r="J14" s="21">
        <f>VLOOKUP(B14,RMS!B:E,4,FALSE)</f>
        <v>1744477.7548923099</v>
      </c>
      <c r="K14" s="22">
        <f t="shared" si="1"/>
        <v>0.14086923003196716</v>
      </c>
      <c r="L14" s="22">
        <f t="shared" si="2"/>
        <v>2.2307690000161529E-2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VLOOKUP(C15,RA!B18:D45,3,0)</f>
        <v>666136.16370000003</v>
      </c>
      <c r="F15" s="25">
        <f>VLOOKUP(C15,RA!B19:I49,8,0)</f>
        <v>50123.424800000001</v>
      </c>
      <c r="G15" s="16">
        <f t="shared" si="0"/>
        <v>616012.7389</v>
      </c>
      <c r="H15" s="27">
        <f>RA!J19</f>
        <v>7.5245013754535499</v>
      </c>
      <c r="I15" s="20">
        <f>VLOOKUP(B15,RMS!B:D,3,FALSE)</f>
        <v>666136.22272649605</v>
      </c>
      <c r="J15" s="21">
        <f>VLOOKUP(B15,RMS!B:E,4,FALSE)</f>
        <v>616012.73677521397</v>
      </c>
      <c r="K15" s="22">
        <f t="shared" si="1"/>
        <v>-5.9026496019214392E-2</v>
      </c>
      <c r="L15" s="22">
        <f t="shared" si="2"/>
        <v>2.1247860277071595E-3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VLOOKUP(C16,RA!B20:D46,3,0)</f>
        <v>1117606.0808000001</v>
      </c>
      <c r="F16" s="25">
        <f>VLOOKUP(C16,RA!B20:I50,8,0)</f>
        <v>81727.386499999993</v>
      </c>
      <c r="G16" s="16">
        <f t="shared" si="0"/>
        <v>1035878.6943000001</v>
      </c>
      <c r="H16" s="27">
        <f>RA!J20</f>
        <v>7.3127184885660501</v>
      </c>
      <c r="I16" s="20">
        <f>VLOOKUP(B16,RMS!B:D,3,FALSE)</f>
        <v>1117606.0179000001</v>
      </c>
      <c r="J16" s="21">
        <f>VLOOKUP(B16,RMS!B:E,4,FALSE)</f>
        <v>1035878.6943</v>
      </c>
      <c r="K16" s="22">
        <f t="shared" si="1"/>
        <v>6.2900000018998981E-2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VLOOKUP(C17,RA!B20:D47,3,0)</f>
        <v>413757.7047</v>
      </c>
      <c r="F17" s="25">
        <f>VLOOKUP(C17,RA!B21:I51,8,0)</f>
        <v>51596.474600000001</v>
      </c>
      <c r="G17" s="16">
        <f t="shared" si="0"/>
        <v>362161.23009999999</v>
      </c>
      <c r="H17" s="27">
        <f>RA!J21</f>
        <v>12.4702148174886</v>
      </c>
      <c r="I17" s="20">
        <f>VLOOKUP(B17,RMS!B:D,3,FALSE)</f>
        <v>413757.84246876201</v>
      </c>
      <c r="J17" s="21">
        <f>VLOOKUP(B17,RMS!B:E,4,FALSE)</f>
        <v>362161.22992657102</v>
      </c>
      <c r="K17" s="22">
        <f t="shared" si="1"/>
        <v>-0.13776876201154664</v>
      </c>
      <c r="L17" s="22">
        <f t="shared" si="2"/>
        <v>1.7342896899208426E-4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VLOOKUP(C18,RA!B22:D48,3,0)</f>
        <v>1352464.5219000001</v>
      </c>
      <c r="F18" s="25">
        <f>VLOOKUP(C18,RA!B22:I52,8,0)</f>
        <v>151378.59510000001</v>
      </c>
      <c r="G18" s="16">
        <f t="shared" si="0"/>
        <v>1201085.9268</v>
      </c>
      <c r="H18" s="27">
        <f>RA!J22</f>
        <v>11.192796014148801</v>
      </c>
      <c r="I18" s="20">
        <f>VLOOKUP(B18,RMS!B:D,3,FALSE)</f>
        <v>1352466.19433333</v>
      </c>
      <c r="J18" s="21">
        <f>VLOOKUP(B18,RMS!B:E,4,FALSE)</f>
        <v>1201085.9304666701</v>
      </c>
      <c r="K18" s="22">
        <f t="shared" si="1"/>
        <v>-1.6724333299789578</v>
      </c>
      <c r="L18" s="22">
        <f t="shared" si="2"/>
        <v>-3.666670061647892E-3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VLOOKUP(C19,RA!B22:D49,3,0)</f>
        <v>2888532.3741000001</v>
      </c>
      <c r="F19" s="25">
        <f>VLOOKUP(C19,RA!B23:I53,8,0)</f>
        <v>323776.16859999998</v>
      </c>
      <c r="G19" s="16">
        <f t="shared" si="0"/>
        <v>2564756.2055000002</v>
      </c>
      <c r="H19" s="27">
        <f>RA!J23</f>
        <v>11.209019898933301</v>
      </c>
      <c r="I19" s="20">
        <f>VLOOKUP(B19,RMS!B:D,3,FALSE)</f>
        <v>2888534.4720205101</v>
      </c>
      <c r="J19" s="21">
        <f>VLOOKUP(B19,RMS!B:E,4,FALSE)</f>
        <v>2564756.2380102598</v>
      </c>
      <c r="K19" s="22">
        <f t="shared" si="1"/>
        <v>-2.0979205099865794</v>
      </c>
      <c r="L19" s="22">
        <f t="shared" si="2"/>
        <v>-3.2510259654372931E-2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VLOOKUP(C20,RA!B24:D50,3,0)</f>
        <v>304969.73430000001</v>
      </c>
      <c r="F20" s="25">
        <f>VLOOKUP(C20,RA!B24:I54,8,0)</f>
        <v>45952.439899999998</v>
      </c>
      <c r="G20" s="16">
        <f t="shared" si="0"/>
        <v>259017.29440000001</v>
      </c>
      <c r="H20" s="27">
        <f>RA!J24</f>
        <v>15.067868949512301</v>
      </c>
      <c r="I20" s="20">
        <f>VLOOKUP(B20,RMS!B:D,3,FALSE)</f>
        <v>304969.83604162303</v>
      </c>
      <c r="J20" s="21">
        <f>VLOOKUP(B20,RMS!B:E,4,FALSE)</f>
        <v>259017.288323588</v>
      </c>
      <c r="K20" s="22">
        <f t="shared" si="1"/>
        <v>-0.10174162301700562</v>
      </c>
      <c r="L20" s="22">
        <f t="shared" si="2"/>
        <v>6.0764120134990662E-3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VLOOKUP(C21,RA!B24:D51,3,0)</f>
        <v>479948.23190000001</v>
      </c>
      <c r="F21" s="25">
        <f>VLOOKUP(C21,RA!B25:I55,8,0)</f>
        <v>32599.929499999998</v>
      </c>
      <c r="G21" s="16">
        <f t="shared" si="0"/>
        <v>447348.30240000004</v>
      </c>
      <c r="H21" s="27">
        <f>RA!J25</f>
        <v>6.7923845392543001</v>
      </c>
      <c r="I21" s="20">
        <f>VLOOKUP(B21,RMS!B:D,3,FALSE)</f>
        <v>479948.23134740902</v>
      </c>
      <c r="J21" s="21">
        <f>VLOOKUP(B21,RMS!B:E,4,FALSE)</f>
        <v>447348.29617207299</v>
      </c>
      <c r="K21" s="22">
        <f t="shared" si="1"/>
        <v>5.5259099463000894E-4</v>
      </c>
      <c r="L21" s="22">
        <f t="shared" si="2"/>
        <v>6.2279270496219397E-3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VLOOKUP(C22,RA!B26:D52,3,0)</f>
        <v>741788.66969999997</v>
      </c>
      <c r="F22" s="25">
        <f>VLOOKUP(C22,RA!B26:I56,8,0)</f>
        <v>134309.13389999999</v>
      </c>
      <c r="G22" s="16">
        <f t="shared" si="0"/>
        <v>607479.53579999995</v>
      </c>
      <c r="H22" s="27">
        <f>RA!J26</f>
        <v>18.1061182768292</v>
      </c>
      <c r="I22" s="20">
        <f>VLOOKUP(B22,RMS!B:D,3,FALSE)</f>
        <v>741788.62832416606</v>
      </c>
      <c r="J22" s="21">
        <f>VLOOKUP(B22,RMS!B:E,4,FALSE)</f>
        <v>607479.453833109</v>
      </c>
      <c r="K22" s="22">
        <f t="shared" si="1"/>
        <v>4.1375833912752569E-2</v>
      </c>
      <c r="L22" s="22">
        <f t="shared" si="2"/>
        <v>8.1966890953481197E-2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VLOOKUP(C23,RA!B26:D53,3,0)</f>
        <v>288407.93949999998</v>
      </c>
      <c r="F23" s="25">
        <f>VLOOKUP(C23,RA!B27:I57,8,0)</f>
        <v>77123.3171</v>
      </c>
      <c r="G23" s="16">
        <f t="shared" si="0"/>
        <v>211284.62239999999</v>
      </c>
      <c r="H23" s="27">
        <f>RA!J27</f>
        <v>26.741052009076199</v>
      </c>
      <c r="I23" s="20">
        <f>VLOOKUP(B23,RMS!B:D,3,FALSE)</f>
        <v>288407.699796498</v>
      </c>
      <c r="J23" s="21">
        <f>VLOOKUP(B23,RMS!B:E,4,FALSE)</f>
        <v>211284.66803499099</v>
      </c>
      <c r="K23" s="22">
        <f t="shared" si="1"/>
        <v>0.23970350198214874</v>
      </c>
      <c r="L23" s="22">
        <f t="shared" si="2"/>
        <v>-4.5634990994585678E-2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VLOOKUP(C24,RA!B28:D54,3,0)</f>
        <v>1368727.2043999999</v>
      </c>
      <c r="F24" s="25">
        <f>VLOOKUP(C24,RA!B28:I58,8,0)</f>
        <v>67397.458499999993</v>
      </c>
      <c r="G24" s="16">
        <f t="shared" si="0"/>
        <v>1301329.7459</v>
      </c>
      <c r="H24" s="27">
        <f>RA!J28</f>
        <v>4.9240972403660699</v>
      </c>
      <c r="I24" s="20">
        <f>VLOOKUP(B24,RMS!B:D,3,FALSE)</f>
        <v>1368727.20475398</v>
      </c>
      <c r="J24" s="21">
        <f>VLOOKUP(B24,RMS!B:E,4,FALSE)</f>
        <v>1301329.7498336299</v>
      </c>
      <c r="K24" s="22">
        <f t="shared" si="1"/>
        <v>-3.5398011095821857E-4</v>
      </c>
      <c r="L24" s="22">
        <f t="shared" si="2"/>
        <v>-3.9336299523711205E-3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VLOOKUP(C25,RA!B28:D55,3,0)</f>
        <v>715842.89500000002</v>
      </c>
      <c r="F25" s="25">
        <f>VLOOKUP(C25,RA!B29:I59,8,0)</f>
        <v>91986.634099999996</v>
      </c>
      <c r="G25" s="16">
        <f t="shared" si="0"/>
        <v>623856.26089999999</v>
      </c>
      <c r="H25" s="27">
        <f>RA!J29</f>
        <v>12.8501148425871</v>
      </c>
      <c r="I25" s="20">
        <f>VLOOKUP(B25,RMS!B:D,3,FALSE)</f>
        <v>715842.89669026504</v>
      </c>
      <c r="J25" s="21">
        <f>VLOOKUP(B25,RMS!B:E,4,FALSE)</f>
        <v>623856.24619479699</v>
      </c>
      <c r="K25" s="22">
        <f t="shared" si="1"/>
        <v>-1.6902650240808725E-3</v>
      </c>
      <c r="L25" s="22">
        <f t="shared" si="2"/>
        <v>1.4705203007906675E-2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VLOOKUP(C26,RA!B30:D56,3,0)</f>
        <v>1016749.8006</v>
      </c>
      <c r="F26" s="25">
        <f>VLOOKUP(C26,RA!B30:I60,8,0)</f>
        <v>136980.8296</v>
      </c>
      <c r="G26" s="16">
        <f t="shared" si="0"/>
        <v>879768.9709999999</v>
      </c>
      <c r="H26" s="27">
        <f>RA!J30</f>
        <v>13.472422568380701</v>
      </c>
      <c r="I26" s="20">
        <f>VLOOKUP(B26,RMS!B:D,3,FALSE)</f>
        <v>1016749.76430088</v>
      </c>
      <c r="J26" s="21">
        <f>VLOOKUP(B26,RMS!B:E,4,FALSE)</f>
        <v>879769.02769649494</v>
      </c>
      <c r="K26" s="22">
        <f t="shared" si="1"/>
        <v>3.6299119936302304E-2</v>
      </c>
      <c r="L26" s="22">
        <f t="shared" si="2"/>
        <v>-5.6696495041251183E-2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VLOOKUP(C27,RA!B30:D57,3,0)</f>
        <v>868661.00769999996</v>
      </c>
      <c r="F27" s="25">
        <f>VLOOKUP(C27,RA!B31:I61,8,0)</f>
        <v>21686.742600000001</v>
      </c>
      <c r="G27" s="16">
        <f t="shared" si="0"/>
        <v>846974.26509999996</v>
      </c>
      <c r="H27" s="27">
        <f>RA!J31</f>
        <v>2.4965714367013101</v>
      </c>
      <c r="I27" s="20">
        <f>VLOOKUP(B27,RMS!B:D,3,FALSE)</f>
        <v>868660.89463097299</v>
      </c>
      <c r="J27" s="21">
        <f>VLOOKUP(B27,RMS!B:E,4,FALSE)</f>
        <v>846974.23750354</v>
      </c>
      <c r="K27" s="22">
        <f t="shared" si="1"/>
        <v>0.11306902696378529</v>
      </c>
      <c r="L27" s="22">
        <f t="shared" si="2"/>
        <v>2.7596459956839681E-2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VLOOKUP(C28,RA!B32:D58,3,0)</f>
        <v>124523.4654</v>
      </c>
      <c r="F28" s="25">
        <f>VLOOKUP(C28,RA!B32:I62,8,0)</f>
        <v>31521.772099999998</v>
      </c>
      <c r="G28" s="16">
        <f t="shared" si="0"/>
        <v>93001.693299999999</v>
      </c>
      <c r="H28" s="27">
        <f>RA!J32</f>
        <v>25.313921355099101</v>
      </c>
      <c r="I28" s="20">
        <f>VLOOKUP(B28,RMS!B:D,3,FALSE)</f>
        <v>124523.439675085</v>
      </c>
      <c r="J28" s="21">
        <f>VLOOKUP(B28,RMS!B:E,4,FALSE)</f>
        <v>93001.687776346298</v>
      </c>
      <c r="K28" s="22">
        <f t="shared" si="1"/>
        <v>2.5724915001774207E-2</v>
      </c>
      <c r="L28" s="22">
        <f t="shared" si="2"/>
        <v>5.5236537009477615E-3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VLOOKUP(C30,RA!B34:D61,3,0)</f>
        <v>245011.40549999999</v>
      </c>
      <c r="F30" s="25">
        <f>VLOOKUP(C30,RA!B34:I65,8,0)</f>
        <v>26362.8878</v>
      </c>
      <c r="G30" s="16">
        <f t="shared" si="0"/>
        <v>218648.5177</v>
      </c>
      <c r="H30" s="27">
        <f>RA!J34</f>
        <v>0</v>
      </c>
      <c r="I30" s="20">
        <f>VLOOKUP(B30,RMS!B:D,3,FALSE)</f>
        <v>245011.40489999999</v>
      </c>
      <c r="J30" s="21">
        <f>VLOOKUP(B30,RMS!B:E,4,FALSE)</f>
        <v>218648.5013</v>
      </c>
      <c r="K30" s="22">
        <f t="shared" si="1"/>
        <v>5.9999999939464033E-4</v>
      </c>
      <c r="L30" s="22">
        <f t="shared" si="2"/>
        <v>1.6399999993154779E-2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VLOOKUP(C31,RA!B35:D62,3,0)</f>
        <v>66049.649999999994</v>
      </c>
      <c r="F31" s="25">
        <f>VLOOKUP(C31,RA!B35:I66,8,0)</f>
        <v>2514.94</v>
      </c>
      <c r="G31" s="16">
        <f t="shared" si="0"/>
        <v>63534.709999999992</v>
      </c>
      <c r="H31" s="27">
        <f>RA!J35</f>
        <v>10.759861462857501</v>
      </c>
      <c r="I31" s="20">
        <f>VLOOKUP(B31,RMS!B:D,3,FALSE)</f>
        <v>66049.649999999994</v>
      </c>
      <c r="J31" s="21">
        <f>VLOOKUP(B31,RMS!B:E,4,FALSE)</f>
        <v>63534.71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VLOOKUP(C32,RA!B34:D62,3,0)</f>
        <v>290376.96999999997</v>
      </c>
      <c r="F32" s="25">
        <f>VLOOKUP(C32,RA!B34:I66,8,0)</f>
        <v>-40355.620000000003</v>
      </c>
      <c r="G32" s="16">
        <f t="shared" si="0"/>
        <v>330732.58999999997</v>
      </c>
      <c r="H32" s="27">
        <f>RA!J35</f>
        <v>10.759861462857501</v>
      </c>
      <c r="I32" s="20">
        <f>VLOOKUP(B32,RMS!B:D,3,FALSE)</f>
        <v>290376.96999999997</v>
      </c>
      <c r="J32" s="21">
        <f>VLOOKUP(B32,RMS!B:E,4,FALSE)</f>
        <v>330732.59000000003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VLOOKUP(C33,RA!B34:D63,3,0)</f>
        <v>94102.59</v>
      </c>
      <c r="F33" s="25">
        <f>VLOOKUP(C33,RA!B34:I67,8,0)</f>
        <v>-3812.77</v>
      </c>
      <c r="G33" s="16">
        <f t="shared" si="0"/>
        <v>97915.36</v>
      </c>
      <c r="H33" s="27">
        <f>RA!J34</f>
        <v>0</v>
      </c>
      <c r="I33" s="20">
        <f>VLOOKUP(B33,RMS!B:D,3,FALSE)</f>
        <v>94102.59</v>
      </c>
      <c r="J33" s="21">
        <f>VLOOKUP(B33,RMS!B:E,4,FALSE)</f>
        <v>97915.36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VLOOKUP(C34,RA!B35:D64,3,0)</f>
        <v>133202.6</v>
      </c>
      <c r="F34" s="25">
        <f>VLOOKUP(C34,RA!B35:I68,8,0)</f>
        <v>-21824.81</v>
      </c>
      <c r="G34" s="16">
        <f t="shared" si="0"/>
        <v>155027.41</v>
      </c>
      <c r="H34" s="27">
        <f>RA!J35</f>
        <v>10.759861462857501</v>
      </c>
      <c r="I34" s="20">
        <f>VLOOKUP(B34,RMS!B:D,3,FALSE)</f>
        <v>133202.6</v>
      </c>
      <c r="J34" s="21">
        <f>VLOOKUP(B34,RMS!B:E,4,FALSE)</f>
        <v>155027.41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VLOOKUP(C35,RA!B36:D65,3,0)</f>
        <v>45.13</v>
      </c>
      <c r="F35" s="25">
        <f>VLOOKUP(C35,RA!B36:I69,8,0)</f>
        <v>-4288.21</v>
      </c>
      <c r="G35" s="16">
        <f t="shared" si="0"/>
        <v>4333.34</v>
      </c>
      <c r="H35" s="27">
        <f>RA!J36</f>
        <v>3.8076507596936602</v>
      </c>
      <c r="I35" s="20">
        <f>VLOOKUP(B35,RMS!B:D,3,FALSE)</f>
        <v>45.13</v>
      </c>
      <c r="J35" s="21">
        <f>VLOOKUP(B35,RMS!B:E,4,FALSE)</f>
        <v>4333.34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VLOOKUP(C36,RA!B8:D65,3,0)</f>
        <v>207216.23879999999</v>
      </c>
      <c r="F36" s="25">
        <f>VLOOKUP(C36,RA!B8:I69,8,0)</f>
        <v>11472.2215</v>
      </c>
      <c r="G36" s="16">
        <f t="shared" si="0"/>
        <v>195744.01730000001</v>
      </c>
      <c r="H36" s="27">
        <f>RA!J36</f>
        <v>3.8076507596936602</v>
      </c>
      <c r="I36" s="20">
        <f>VLOOKUP(B36,RMS!B:D,3,FALSE)</f>
        <v>207216.23931623899</v>
      </c>
      <c r="J36" s="21">
        <f>VLOOKUP(B36,RMS!B:E,4,FALSE)</f>
        <v>195744.01709401701</v>
      </c>
      <c r="K36" s="22">
        <f t="shared" si="1"/>
        <v>-5.1623900071717799E-4</v>
      </c>
      <c r="L36" s="22">
        <f t="shared" si="2"/>
        <v>2.0598300034180284E-4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VLOOKUP(C37,RA!B8:D66,3,0)</f>
        <v>470011.23499999999</v>
      </c>
      <c r="F37" s="25">
        <f>VLOOKUP(C37,RA!B8:I70,8,0)</f>
        <v>31748.177199999998</v>
      </c>
      <c r="G37" s="16">
        <f t="shared" si="0"/>
        <v>438263.05780000001</v>
      </c>
      <c r="H37" s="27">
        <f>RA!J37</f>
        <v>-13.897665507013199</v>
      </c>
      <c r="I37" s="20">
        <f>VLOOKUP(B37,RMS!B:D,3,FALSE)</f>
        <v>470011.22414615401</v>
      </c>
      <c r="J37" s="21">
        <f>VLOOKUP(B37,RMS!B:E,4,FALSE)</f>
        <v>438263.06081196602</v>
      </c>
      <c r="K37" s="22">
        <f t="shared" si="1"/>
        <v>1.0853845975361764E-2</v>
      </c>
      <c r="L37" s="22">
        <f t="shared" si="2"/>
        <v>-3.0119660077616572E-3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VLOOKUP(C38,RA!B9:D67,3,0)</f>
        <v>245341.97</v>
      </c>
      <c r="F38" s="25">
        <f>VLOOKUP(C38,RA!B9:I71,8,0)</f>
        <v>-22469.22</v>
      </c>
      <c r="G38" s="16">
        <f t="shared" si="0"/>
        <v>267811.19</v>
      </c>
      <c r="H38" s="27">
        <f>RA!J38</f>
        <v>-4.0517163236420997</v>
      </c>
      <c r="I38" s="20">
        <f>VLOOKUP(B38,RMS!B:D,3,FALSE)</f>
        <v>245341.97</v>
      </c>
      <c r="J38" s="21">
        <f>VLOOKUP(B38,RMS!B:E,4,FALSE)</f>
        <v>267811.19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VLOOKUP(C39,RA!B10:D68,3,0)</f>
        <v>66539.33</v>
      </c>
      <c r="F39" s="25">
        <f>VLOOKUP(C39,RA!B10:I72,8,0)</f>
        <v>9216.75</v>
      </c>
      <c r="G39" s="16">
        <f t="shared" si="0"/>
        <v>57322.58</v>
      </c>
      <c r="H39" s="27">
        <f>RA!J39</f>
        <v>-16.384672671554501</v>
      </c>
      <c r="I39" s="20">
        <f>VLOOKUP(B39,RMS!B:D,3,FALSE)</f>
        <v>66539.33</v>
      </c>
      <c r="J39" s="21">
        <f>VLOOKUP(B39,RMS!B:E,4,FALSE)</f>
        <v>57322.58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VLOOKUP(C40,RA!B8:D69,3,0)</f>
        <v>20766.982400000001</v>
      </c>
      <c r="F40" s="25">
        <f>VLOOKUP(C40,RA!B8:I73,8,0)</f>
        <v>1557.3344999999999</v>
      </c>
      <c r="G40" s="16">
        <f t="shared" si="0"/>
        <v>19209.6479</v>
      </c>
      <c r="H40" s="27">
        <f>RA!J40</f>
        <v>-9501.9056060270304</v>
      </c>
      <c r="I40" s="20">
        <f>VLOOKUP(B40,RMS!B:D,3,FALSE)</f>
        <v>20766.982073973199</v>
      </c>
      <c r="J40" s="21">
        <f>VLOOKUP(B40,RMS!B:E,4,FALSE)</f>
        <v>19209.648377581099</v>
      </c>
      <c r="K40" s="22">
        <f t="shared" si="1"/>
        <v>3.2602680221316405E-4</v>
      </c>
      <c r="L40" s="22">
        <f t="shared" si="2"/>
        <v>-4.7758109940332361E-4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19620562.658599999</v>
      </c>
      <c r="E7" s="48">
        <v>23580553.927299999</v>
      </c>
      <c r="F7" s="49">
        <v>83.206538400629398</v>
      </c>
      <c r="G7" s="48">
        <v>19524095.451900002</v>
      </c>
      <c r="H7" s="49">
        <v>0.49409309095864701</v>
      </c>
      <c r="I7" s="48">
        <v>2154309.0647</v>
      </c>
      <c r="J7" s="49">
        <v>10.9798536473455</v>
      </c>
      <c r="K7" s="48">
        <v>1796566.1657</v>
      </c>
      <c r="L7" s="49">
        <v>9.2017895022387108</v>
      </c>
      <c r="M7" s="49">
        <v>0.19912592468344301</v>
      </c>
      <c r="N7" s="48">
        <v>535557044.41469997</v>
      </c>
      <c r="O7" s="48">
        <v>7139443386.6280003</v>
      </c>
      <c r="P7" s="48">
        <v>1074032</v>
      </c>
      <c r="Q7" s="48">
        <v>1161240</v>
      </c>
      <c r="R7" s="49">
        <v>-7.50990320691675</v>
      </c>
      <c r="S7" s="48">
        <v>18.268136013265899</v>
      </c>
      <c r="T7" s="48">
        <v>18.531250580586299</v>
      </c>
      <c r="U7" s="50">
        <v>-1.4402923600377</v>
      </c>
    </row>
    <row r="8" spans="1:23" ht="12" thickBot="1">
      <c r="A8" s="74">
        <v>42330</v>
      </c>
      <c r="B8" s="64" t="s">
        <v>6</v>
      </c>
      <c r="C8" s="65"/>
      <c r="D8" s="51">
        <v>725891.65879999998</v>
      </c>
      <c r="E8" s="51">
        <v>1110002.0808999999</v>
      </c>
      <c r="F8" s="52">
        <v>65.395522340952795</v>
      </c>
      <c r="G8" s="51">
        <v>662287.00080000004</v>
      </c>
      <c r="H8" s="52">
        <v>9.60379079208405</v>
      </c>
      <c r="I8" s="51">
        <v>178074.37719999999</v>
      </c>
      <c r="J8" s="52">
        <v>24.531812019218101</v>
      </c>
      <c r="K8" s="51">
        <v>167355.2715</v>
      </c>
      <c r="L8" s="52">
        <v>25.269297343575499</v>
      </c>
      <c r="M8" s="52">
        <v>6.4050003348713996E-2</v>
      </c>
      <c r="N8" s="51">
        <v>18676543.3455</v>
      </c>
      <c r="O8" s="51">
        <v>254734022.5519</v>
      </c>
      <c r="P8" s="51">
        <v>29389</v>
      </c>
      <c r="Q8" s="51">
        <v>29296</v>
      </c>
      <c r="R8" s="52">
        <v>0.317449481157839</v>
      </c>
      <c r="S8" s="51">
        <v>24.699433760931001</v>
      </c>
      <c r="T8" s="51">
        <v>24.1137797583288</v>
      </c>
      <c r="U8" s="53">
        <v>2.3711231936359298</v>
      </c>
    </row>
    <row r="9" spans="1:23" ht="12" thickBot="1">
      <c r="A9" s="75"/>
      <c r="B9" s="64" t="s">
        <v>7</v>
      </c>
      <c r="C9" s="65"/>
      <c r="D9" s="51">
        <v>129579.24249999999</v>
      </c>
      <c r="E9" s="51">
        <v>175432.6004</v>
      </c>
      <c r="F9" s="52">
        <v>73.862692683429003</v>
      </c>
      <c r="G9" s="51">
        <v>150449.00080000001</v>
      </c>
      <c r="H9" s="52">
        <v>-13.8716496547181</v>
      </c>
      <c r="I9" s="51">
        <v>30216.969499999999</v>
      </c>
      <c r="J9" s="52">
        <v>23.319297842013501</v>
      </c>
      <c r="K9" s="51">
        <v>32930.811800000003</v>
      </c>
      <c r="L9" s="52">
        <v>21.888355273144501</v>
      </c>
      <c r="M9" s="52">
        <v>-8.2410428157133994E-2</v>
      </c>
      <c r="N9" s="51">
        <v>2001683.7688</v>
      </c>
      <c r="O9" s="51">
        <v>40673475.957099997</v>
      </c>
      <c r="P9" s="51">
        <v>7350</v>
      </c>
      <c r="Q9" s="51">
        <v>8626</v>
      </c>
      <c r="R9" s="52">
        <v>-14.7924878274983</v>
      </c>
      <c r="S9" s="51">
        <v>17.629828911564601</v>
      </c>
      <c r="T9" s="51">
        <v>18.4504313239045</v>
      </c>
      <c r="U9" s="53">
        <v>-4.6546249340035004</v>
      </c>
    </row>
    <row r="10" spans="1:23" ht="12" thickBot="1">
      <c r="A10" s="75"/>
      <c r="B10" s="64" t="s">
        <v>8</v>
      </c>
      <c r="C10" s="65"/>
      <c r="D10" s="51">
        <v>161707.96609999999</v>
      </c>
      <c r="E10" s="51">
        <v>197710.9719</v>
      </c>
      <c r="F10" s="52">
        <v>81.790082030343797</v>
      </c>
      <c r="G10" s="51">
        <v>180857.2401</v>
      </c>
      <c r="H10" s="52">
        <v>-10.5880604997687</v>
      </c>
      <c r="I10" s="51">
        <v>45682.804900000003</v>
      </c>
      <c r="J10" s="52">
        <v>28.2501882880339</v>
      </c>
      <c r="K10" s="51">
        <v>48683.644699999997</v>
      </c>
      <c r="L10" s="52">
        <v>26.918272485570199</v>
      </c>
      <c r="M10" s="52">
        <v>-6.1639587966181998E-2</v>
      </c>
      <c r="N10" s="51">
        <v>2998038.8119000001</v>
      </c>
      <c r="O10" s="51">
        <v>62131023.593599997</v>
      </c>
      <c r="P10" s="51">
        <v>101070</v>
      </c>
      <c r="Q10" s="51">
        <v>108361</v>
      </c>
      <c r="R10" s="52">
        <v>-6.7284355072396904</v>
      </c>
      <c r="S10" s="51">
        <v>1.59996008805778</v>
      </c>
      <c r="T10" s="51">
        <v>1.75234572770646</v>
      </c>
      <c r="U10" s="53">
        <v>-9.5243400623614605</v>
      </c>
    </row>
    <row r="11" spans="1:23" ht="12" thickBot="1">
      <c r="A11" s="75"/>
      <c r="B11" s="64" t="s">
        <v>9</v>
      </c>
      <c r="C11" s="65"/>
      <c r="D11" s="51">
        <v>77348.303400000004</v>
      </c>
      <c r="E11" s="51">
        <v>137778.99960000001</v>
      </c>
      <c r="F11" s="52">
        <v>56.1393997812131</v>
      </c>
      <c r="G11" s="51">
        <v>60987.709499999997</v>
      </c>
      <c r="H11" s="52">
        <v>26.826050747159201</v>
      </c>
      <c r="I11" s="51">
        <v>16427.3815</v>
      </c>
      <c r="J11" s="52">
        <v>21.238192407462702</v>
      </c>
      <c r="K11" s="51">
        <v>11228.7821</v>
      </c>
      <c r="L11" s="52">
        <v>18.411549133518498</v>
      </c>
      <c r="M11" s="52">
        <v>0.46297090403063401</v>
      </c>
      <c r="N11" s="51">
        <v>1819508.5268999999</v>
      </c>
      <c r="O11" s="51">
        <v>21157955.996399999</v>
      </c>
      <c r="P11" s="51">
        <v>4053</v>
      </c>
      <c r="Q11" s="51">
        <v>4129</v>
      </c>
      <c r="R11" s="52">
        <v>-1.8406393799951599</v>
      </c>
      <c r="S11" s="51">
        <v>19.084210066617299</v>
      </c>
      <c r="T11" s="51">
        <v>19.7237868975539</v>
      </c>
      <c r="U11" s="53">
        <v>-3.3513403421152699</v>
      </c>
    </row>
    <row r="12" spans="1:23" ht="12" thickBot="1">
      <c r="A12" s="75"/>
      <c r="B12" s="64" t="s">
        <v>10</v>
      </c>
      <c r="C12" s="65"/>
      <c r="D12" s="51">
        <v>223188.9448</v>
      </c>
      <c r="E12" s="51">
        <v>467170.38909999997</v>
      </c>
      <c r="F12" s="52">
        <v>47.774634267803599</v>
      </c>
      <c r="G12" s="51">
        <v>185731.26199999999</v>
      </c>
      <c r="H12" s="52">
        <v>20.167677964735901</v>
      </c>
      <c r="I12" s="51">
        <v>30911.901900000001</v>
      </c>
      <c r="J12" s="52">
        <v>13.850104416103701</v>
      </c>
      <c r="K12" s="51">
        <v>30755.714599999999</v>
      </c>
      <c r="L12" s="52">
        <v>16.559255705698099</v>
      </c>
      <c r="M12" s="52">
        <v>5.0783180306920002E-3</v>
      </c>
      <c r="N12" s="51">
        <v>13765266.3517</v>
      </c>
      <c r="O12" s="51">
        <v>84813343.901999995</v>
      </c>
      <c r="P12" s="51">
        <v>2569</v>
      </c>
      <c r="Q12" s="51">
        <v>2716</v>
      </c>
      <c r="R12" s="52">
        <v>-5.4123711340206198</v>
      </c>
      <c r="S12" s="51">
        <v>86.877751965745404</v>
      </c>
      <c r="T12" s="51">
        <v>93.579628608247404</v>
      </c>
      <c r="U12" s="53">
        <v>-7.7141460165134701</v>
      </c>
    </row>
    <row r="13" spans="1:23" ht="12" thickBot="1">
      <c r="A13" s="75"/>
      <c r="B13" s="64" t="s">
        <v>11</v>
      </c>
      <c r="C13" s="65"/>
      <c r="D13" s="51">
        <v>396347.43369999999</v>
      </c>
      <c r="E13" s="51">
        <v>610939.26410000003</v>
      </c>
      <c r="F13" s="52">
        <v>64.875095936725501</v>
      </c>
      <c r="G13" s="51">
        <v>367037.03049999999</v>
      </c>
      <c r="H13" s="52">
        <v>7.9856801260819799</v>
      </c>
      <c r="I13" s="51">
        <v>114682.9329</v>
      </c>
      <c r="J13" s="52">
        <v>28.934950285764899</v>
      </c>
      <c r="K13" s="51">
        <v>87077.847299999994</v>
      </c>
      <c r="L13" s="52">
        <v>23.724540050189798</v>
      </c>
      <c r="M13" s="52">
        <v>0.31701616950744299</v>
      </c>
      <c r="N13" s="51">
        <v>14529811.628</v>
      </c>
      <c r="O13" s="51">
        <v>122866116.7511</v>
      </c>
      <c r="P13" s="51">
        <v>11608</v>
      </c>
      <c r="Q13" s="51">
        <v>11994</v>
      </c>
      <c r="R13" s="52">
        <v>-3.2182758045689499</v>
      </c>
      <c r="S13" s="51">
        <v>34.144334398690603</v>
      </c>
      <c r="T13" s="51">
        <v>34.312033108220803</v>
      </c>
      <c r="U13" s="53">
        <v>-0.49114651810770799</v>
      </c>
    </row>
    <row r="14" spans="1:23" ht="12" thickBot="1">
      <c r="A14" s="75"/>
      <c r="B14" s="64" t="s">
        <v>12</v>
      </c>
      <c r="C14" s="65"/>
      <c r="D14" s="51">
        <v>198482.4038</v>
      </c>
      <c r="E14" s="51">
        <v>278848.90740000003</v>
      </c>
      <c r="F14" s="52">
        <v>71.179193653889101</v>
      </c>
      <c r="G14" s="51">
        <v>248389.49249999999</v>
      </c>
      <c r="H14" s="52">
        <v>-20.092270489259899</v>
      </c>
      <c r="I14" s="51">
        <v>37981.4447</v>
      </c>
      <c r="J14" s="52">
        <v>19.135925388263601</v>
      </c>
      <c r="K14" s="51">
        <v>43637.7978</v>
      </c>
      <c r="L14" s="52">
        <v>17.568294600867599</v>
      </c>
      <c r="M14" s="52">
        <v>-0.12962049840196099</v>
      </c>
      <c r="N14" s="51">
        <v>4753534.2993999999</v>
      </c>
      <c r="O14" s="51">
        <v>60089719.121299997</v>
      </c>
      <c r="P14" s="51">
        <v>2858</v>
      </c>
      <c r="Q14" s="51">
        <v>3263</v>
      </c>
      <c r="R14" s="52">
        <v>-12.4118908979467</v>
      </c>
      <c r="S14" s="51">
        <v>69.448006927921597</v>
      </c>
      <c r="T14" s="51">
        <v>76.095247287771997</v>
      </c>
      <c r="U14" s="53">
        <v>-9.5715351007111895</v>
      </c>
    </row>
    <row r="15" spans="1:23" ht="12" thickBot="1">
      <c r="A15" s="75"/>
      <c r="B15" s="64" t="s">
        <v>13</v>
      </c>
      <c r="C15" s="65"/>
      <c r="D15" s="51">
        <v>139689.88829999999</v>
      </c>
      <c r="E15" s="51">
        <v>224568.11979999999</v>
      </c>
      <c r="F15" s="52">
        <v>62.203792962423897</v>
      </c>
      <c r="G15" s="51">
        <v>122898.0065</v>
      </c>
      <c r="H15" s="52">
        <v>13.663266214167599</v>
      </c>
      <c r="I15" s="51">
        <v>15875.6584</v>
      </c>
      <c r="J15" s="52">
        <v>11.3649302703322</v>
      </c>
      <c r="K15" s="51">
        <v>23711.0311</v>
      </c>
      <c r="L15" s="52">
        <v>19.293259325569299</v>
      </c>
      <c r="M15" s="52">
        <v>-0.33045263476542802</v>
      </c>
      <c r="N15" s="51">
        <v>6171585.9364999998</v>
      </c>
      <c r="O15" s="51">
        <v>48535489.301600002</v>
      </c>
      <c r="P15" s="51">
        <v>4325</v>
      </c>
      <c r="Q15" s="51">
        <v>4725</v>
      </c>
      <c r="R15" s="52">
        <v>-8.4656084656084705</v>
      </c>
      <c r="S15" s="51">
        <v>32.298240069364198</v>
      </c>
      <c r="T15" s="51">
        <v>33.1038367830688</v>
      </c>
      <c r="U15" s="53">
        <v>-2.4942433766499699</v>
      </c>
    </row>
    <row r="16" spans="1:23" ht="12" thickBot="1">
      <c r="A16" s="75"/>
      <c r="B16" s="64" t="s">
        <v>14</v>
      </c>
      <c r="C16" s="65"/>
      <c r="D16" s="51">
        <v>894722.29819999996</v>
      </c>
      <c r="E16" s="51">
        <v>1126093.2745999999</v>
      </c>
      <c r="F16" s="52">
        <v>79.453657914599901</v>
      </c>
      <c r="G16" s="51">
        <v>911039.86629999999</v>
      </c>
      <c r="H16" s="52">
        <v>-1.79109265177062</v>
      </c>
      <c r="I16" s="51">
        <v>51450.059500000003</v>
      </c>
      <c r="J16" s="52">
        <v>5.7503942400348196</v>
      </c>
      <c r="K16" s="51">
        <v>49290.0308</v>
      </c>
      <c r="L16" s="52">
        <v>5.4103044908650704</v>
      </c>
      <c r="M16" s="52">
        <v>4.3822831208294E-2</v>
      </c>
      <c r="N16" s="51">
        <v>21785116.1274</v>
      </c>
      <c r="O16" s="51">
        <v>353951580.46780002</v>
      </c>
      <c r="P16" s="51">
        <v>45166</v>
      </c>
      <c r="Q16" s="51">
        <v>47651</v>
      </c>
      <c r="R16" s="52">
        <v>-5.2150007345071501</v>
      </c>
      <c r="S16" s="51">
        <v>19.8096421688881</v>
      </c>
      <c r="T16" s="51">
        <v>19.117993679041401</v>
      </c>
      <c r="U16" s="53">
        <v>3.4914739193674</v>
      </c>
    </row>
    <row r="17" spans="1:21" ht="12" thickBot="1">
      <c r="A17" s="75"/>
      <c r="B17" s="64" t="s">
        <v>15</v>
      </c>
      <c r="C17" s="65"/>
      <c r="D17" s="51">
        <v>444679.66389999999</v>
      </c>
      <c r="E17" s="51">
        <v>759821.49820000003</v>
      </c>
      <c r="F17" s="52">
        <v>58.524227723674102</v>
      </c>
      <c r="G17" s="51">
        <v>492837.17739999999</v>
      </c>
      <c r="H17" s="52">
        <v>-9.7714855348491803</v>
      </c>
      <c r="I17" s="51">
        <v>47056.363799999999</v>
      </c>
      <c r="J17" s="52">
        <v>10.582081354316699</v>
      </c>
      <c r="K17" s="51">
        <v>50226.373699999996</v>
      </c>
      <c r="L17" s="52">
        <v>10.191271276443301</v>
      </c>
      <c r="M17" s="52">
        <v>-6.3114448973248999E-2</v>
      </c>
      <c r="N17" s="51">
        <v>14188481.206599999</v>
      </c>
      <c r="O17" s="51">
        <v>336035664.99199998</v>
      </c>
      <c r="P17" s="51">
        <v>9937</v>
      </c>
      <c r="Q17" s="51">
        <v>10834</v>
      </c>
      <c r="R17" s="52">
        <v>-8.2794904928927497</v>
      </c>
      <c r="S17" s="51">
        <v>44.749890701418899</v>
      </c>
      <c r="T17" s="51">
        <v>41.008478087502297</v>
      </c>
      <c r="U17" s="53">
        <v>8.3607189990254103</v>
      </c>
    </row>
    <row r="18" spans="1:21" ht="12" thickBot="1">
      <c r="A18" s="75"/>
      <c r="B18" s="64" t="s">
        <v>16</v>
      </c>
      <c r="C18" s="65"/>
      <c r="D18" s="51">
        <v>2042144.9597</v>
      </c>
      <c r="E18" s="51">
        <v>2412470.6793</v>
      </c>
      <c r="F18" s="52">
        <v>84.649524540233898</v>
      </c>
      <c r="G18" s="51">
        <v>1992771.5933000001</v>
      </c>
      <c r="H18" s="52">
        <v>2.4776229531774199</v>
      </c>
      <c r="I18" s="51">
        <v>297667.1825</v>
      </c>
      <c r="J18" s="52">
        <v>14.576202393767799</v>
      </c>
      <c r="K18" s="51">
        <v>285792.49089999998</v>
      </c>
      <c r="L18" s="52">
        <v>14.341457488699501</v>
      </c>
      <c r="M18" s="52">
        <v>4.1550047597839E-2</v>
      </c>
      <c r="N18" s="51">
        <v>44545598.109499998</v>
      </c>
      <c r="O18" s="51">
        <v>728131792.24080002</v>
      </c>
      <c r="P18" s="51">
        <v>97924</v>
      </c>
      <c r="Q18" s="51">
        <v>106181</v>
      </c>
      <c r="R18" s="52">
        <v>-7.7763441670355302</v>
      </c>
      <c r="S18" s="51">
        <v>20.8543866641477</v>
      </c>
      <c r="T18" s="51">
        <v>20.279516549100101</v>
      </c>
      <c r="U18" s="53">
        <v>2.7565908521101998</v>
      </c>
    </row>
    <row r="19" spans="1:21" ht="12" thickBot="1">
      <c r="A19" s="75"/>
      <c r="B19" s="64" t="s">
        <v>17</v>
      </c>
      <c r="C19" s="65"/>
      <c r="D19" s="51">
        <v>666136.16370000003</v>
      </c>
      <c r="E19" s="51">
        <v>1069924.2675999999</v>
      </c>
      <c r="F19" s="52">
        <v>62.260122877130598</v>
      </c>
      <c r="G19" s="51">
        <v>747561.38359999994</v>
      </c>
      <c r="H19" s="52">
        <v>-10.892111562516</v>
      </c>
      <c r="I19" s="51">
        <v>50123.424800000001</v>
      </c>
      <c r="J19" s="52">
        <v>7.5245013754535499</v>
      </c>
      <c r="K19" s="51">
        <v>44744.479399999997</v>
      </c>
      <c r="L19" s="52">
        <v>5.9853920201878097</v>
      </c>
      <c r="M19" s="52">
        <v>0.12021472754022</v>
      </c>
      <c r="N19" s="51">
        <v>17840876.056400001</v>
      </c>
      <c r="O19" s="51">
        <v>230864627.3678</v>
      </c>
      <c r="P19" s="51">
        <v>17383</v>
      </c>
      <c r="Q19" s="51">
        <v>18391</v>
      </c>
      <c r="R19" s="52">
        <v>-5.4809417649937497</v>
      </c>
      <c r="S19" s="51">
        <v>38.321127751251197</v>
      </c>
      <c r="T19" s="51">
        <v>39.6965143657224</v>
      </c>
      <c r="U19" s="53">
        <v>-3.5891078764670201</v>
      </c>
    </row>
    <row r="20" spans="1:21" ht="12" thickBot="1">
      <c r="A20" s="75"/>
      <c r="B20" s="64" t="s">
        <v>18</v>
      </c>
      <c r="C20" s="65"/>
      <c r="D20" s="51">
        <v>1117606.0808000001</v>
      </c>
      <c r="E20" s="51">
        <v>1356688.817</v>
      </c>
      <c r="F20" s="52">
        <v>82.377481615225904</v>
      </c>
      <c r="G20" s="51">
        <v>1014401.5326</v>
      </c>
      <c r="H20" s="52">
        <v>10.173934569625301</v>
      </c>
      <c r="I20" s="51">
        <v>81727.386499999993</v>
      </c>
      <c r="J20" s="52">
        <v>7.3127184885660501</v>
      </c>
      <c r="K20" s="51">
        <v>75508.301800000001</v>
      </c>
      <c r="L20" s="52">
        <v>7.4436304927956503</v>
      </c>
      <c r="M20" s="52">
        <v>8.2362926350437002E-2</v>
      </c>
      <c r="N20" s="51">
        <v>43538132.837200001</v>
      </c>
      <c r="O20" s="51">
        <v>403271036.67199999</v>
      </c>
      <c r="P20" s="51">
        <v>45965</v>
      </c>
      <c r="Q20" s="51">
        <v>49302</v>
      </c>
      <c r="R20" s="52">
        <v>-6.7684880937892897</v>
      </c>
      <c r="S20" s="51">
        <v>24.314284364190101</v>
      </c>
      <c r="T20" s="51">
        <v>23.982136955904402</v>
      </c>
      <c r="U20" s="53">
        <v>1.3660587468282801</v>
      </c>
    </row>
    <row r="21" spans="1:21" ht="12" thickBot="1">
      <c r="A21" s="75"/>
      <c r="B21" s="64" t="s">
        <v>19</v>
      </c>
      <c r="C21" s="65"/>
      <c r="D21" s="51">
        <v>413757.7047</v>
      </c>
      <c r="E21" s="51">
        <v>521699.6249</v>
      </c>
      <c r="F21" s="52">
        <v>79.3095653038488</v>
      </c>
      <c r="G21" s="51">
        <v>400633.42019999999</v>
      </c>
      <c r="H21" s="52">
        <v>3.27588359789062</v>
      </c>
      <c r="I21" s="51">
        <v>51596.474600000001</v>
      </c>
      <c r="J21" s="52">
        <v>12.4702148174886</v>
      </c>
      <c r="K21" s="51">
        <v>27741.1518</v>
      </c>
      <c r="L21" s="52">
        <v>6.9243229349541897</v>
      </c>
      <c r="M21" s="52">
        <v>0.85992546279206805</v>
      </c>
      <c r="N21" s="51">
        <v>12251540.602600001</v>
      </c>
      <c r="O21" s="51">
        <v>142246767.24790001</v>
      </c>
      <c r="P21" s="51">
        <v>33951</v>
      </c>
      <c r="Q21" s="51">
        <v>36537</v>
      </c>
      <c r="R21" s="52">
        <v>-7.0777567944823003</v>
      </c>
      <c r="S21" s="51">
        <v>12.1869077405673</v>
      </c>
      <c r="T21" s="51">
        <v>11.687410934121599</v>
      </c>
      <c r="U21" s="53">
        <v>4.0986345107299798</v>
      </c>
    </row>
    <row r="22" spans="1:21" ht="12" thickBot="1">
      <c r="A22" s="75"/>
      <c r="B22" s="64" t="s">
        <v>20</v>
      </c>
      <c r="C22" s="65"/>
      <c r="D22" s="51">
        <v>1352464.5219000001</v>
      </c>
      <c r="E22" s="51">
        <v>1483414.8058</v>
      </c>
      <c r="F22" s="52">
        <v>91.172375832572399</v>
      </c>
      <c r="G22" s="51">
        <v>1320587.5791</v>
      </c>
      <c r="H22" s="52">
        <v>2.4138454203638902</v>
      </c>
      <c r="I22" s="51">
        <v>151378.59510000001</v>
      </c>
      <c r="J22" s="52">
        <v>11.192796014148801</v>
      </c>
      <c r="K22" s="51">
        <v>71414.274600000004</v>
      </c>
      <c r="L22" s="52">
        <v>5.4077651289640203</v>
      </c>
      <c r="M22" s="52">
        <v>1.1197246061503801</v>
      </c>
      <c r="N22" s="51">
        <v>26666295.761700001</v>
      </c>
      <c r="O22" s="51">
        <v>462115105.16540003</v>
      </c>
      <c r="P22" s="51">
        <v>81888</v>
      </c>
      <c r="Q22" s="51">
        <v>89316</v>
      </c>
      <c r="R22" s="52">
        <v>-8.3165390299610404</v>
      </c>
      <c r="S22" s="51">
        <v>16.516028256887498</v>
      </c>
      <c r="T22" s="51">
        <v>16.726805506292301</v>
      </c>
      <c r="U22" s="53">
        <v>-1.2761981641494999</v>
      </c>
    </row>
    <row r="23" spans="1:21" ht="12" thickBot="1">
      <c r="A23" s="75"/>
      <c r="B23" s="64" t="s">
        <v>21</v>
      </c>
      <c r="C23" s="65"/>
      <c r="D23" s="51">
        <v>2888532.3741000001</v>
      </c>
      <c r="E23" s="51">
        <v>3902713.0074</v>
      </c>
      <c r="F23" s="52">
        <v>74.013445739489597</v>
      </c>
      <c r="G23" s="51">
        <v>3153359.2357999999</v>
      </c>
      <c r="H23" s="52">
        <v>-8.3982458672461995</v>
      </c>
      <c r="I23" s="51">
        <v>323776.16859999998</v>
      </c>
      <c r="J23" s="52">
        <v>11.209019898933301</v>
      </c>
      <c r="K23" s="51">
        <v>146920.33679999999</v>
      </c>
      <c r="L23" s="52">
        <v>4.6591690262250296</v>
      </c>
      <c r="M23" s="52">
        <v>1.2037532424170201</v>
      </c>
      <c r="N23" s="51">
        <v>79963122.929399997</v>
      </c>
      <c r="O23" s="51">
        <v>1036271310.7986</v>
      </c>
      <c r="P23" s="51">
        <v>97070</v>
      </c>
      <c r="Q23" s="51">
        <v>98849</v>
      </c>
      <c r="R23" s="52">
        <v>-1.7997147163856</v>
      </c>
      <c r="S23" s="51">
        <v>29.757209993818901</v>
      </c>
      <c r="T23" s="51">
        <v>30.4178567056824</v>
      </c>
      <c r="U23" s="53">
        <v>-2.2201231634307699</v>
      </c>
    </row>
    <row r="24" spans="1:21" ht="12" thickBot="1">
      <c r="A24" s="75"/>
      <c r="B24" s="64" t="s">
        <v>22</v>
      </c>
      <c r="C24" s="65"/>
      <c r="D24" s="51">
        <v>304969.73430000001</v>
      </c>
      <c r="E24" s="51">
        <v>406234.61540000001</v>
      </c>
      <c r="F24" s="52">
        <v>75.072316030900197</v>
      </c>
      <c r="G24" s="51">
        <v>309320.18410000001</v>
      </c>
      <c r="H24" s="52">
        <v>-1.4064551954985101</v>
      </c>
      <c r="I24" s="51">
        <v>45952.439899999998</v>
      </c>
      <c r="J24" s="52">
        <v>15.067868949512301</v>
      </c>
      <c r="K24" s="51">
        <v>50190.8583</v>
      </c>
      <c r="L24" s="52">
        <v>16.226182732315301</v>
      </c>
      <c r="M24" s="52">
        <v>-8.4446023510221999E-2</v>
      </c>
      <c r="N24" s="51">
        <v>6383624.0285999998</v>
      </c>
      <c r="O24" s="51">
        <v>95412050.982500002</v>
      </c>
      <c r="P24" s="51">
        <v>29269</v>
      </c>
      <c r="Q24" s="51">
        <v>32718</v>
      </c>
      <c r="R24" s="52">
        <v>-10.541597897181999</v>
      </c>
      <c r="S24" s="51">
        <v>10.41954744952</v>
      </c>
      <c r="T24" s="51">
        <v>10.6071621645577</v>
      </c>
      <c r="U24" s="53">
        <v>-1.80060329824026</v>
      </c>
    </row>
    <row r="25" spans="1:21" ht="12" thickBot="1">
      <c r="A25" s="75"/>
      <c r="B25" s="64" t="s">
        <v>23</v>
      </c>
      <c r="C25" s="65"/>
      <c r="D25" s="51">
        <v>479948.23190000001</v>
      </c>
      <c r="E25" s="51">
        <v>485958.78619999997</v>
      </c>
      <c r="F25" s="52">
        <v>98.763155545144002</v>
      </c>
      <c r="G25" s="51">
        <v>385579.95260000002</v>
      </c>
      <c r="H25" s="52">
        <v>24.474373904469498</v>
      </c>
      <c r="I25" s="51">
        <v>32599.929499999998</v>
      </c>
      <c r="J25" s="52">
        <v>6.7923845392543001</v>
      </c>
      <c r="K25" s="51">
        <v>20565.065299999998</v>
      </c>
      <c r="L25" s="52">
        <v>5.3335411141912203</v>
      </c>
      <c r="M25" s="52">
        <v>0.58520914105728605</v>
      </c>
      <c r="N25" s="51">
        <v>9244234.9364</v>
      </c>
      <c r="O25" s="51">
        <v>107637421.54979999</v>
      </c>
      <c r="P25" s="51">
        <v>28386</v>
      </c>
      <c r="Q25" s="51">
        <v>32461</v>
      </c>
      <c r="R25" s="52">
        <v>-12.5535257693848</v>
      </c>
      <c r="S25" s="51">
        <v>16.907920520679198</v>
      </c>
      <c r="T25" s="51">
        <v>16.454621592064299</v>
      </c>
      <c r="U25" s="53">
        <v>2.6809856839608299</v>
      </c>
    </row>
    <row r="26" spans="1:21" ht="12" thickBot="1">
      <c r="A26" s="75"/>
      <c r="B26" s="64" t="s">
        <v>24</v>
      </c>
      <c r="C26" s="65"/>
      <c r="D26" s="51">
        <v>741788.66969999997</v>
      </c>
      <c r="E26" s="51">
        <v>771479.99659999995</v>
      </c>
      <c r="F26" s="52">
        <v>96.151380848388399</v>
      </c>
      <c r="G26" s="51">
        <v>594850.90689999994</v>
      </c>
      <c r="H26" s="52">
        <v>24.701611966223599</v>
      </c>
      <c r="I26" s="51">
        <v>134309.13389999999</v>
      </c>
      <c r="J26" s="52">
        <v>18.1061182768292</v>
      </c>
      <c r="K26" s="51">
        <v>134948.9865</v>
      </c>
      <c r="L26" s="52">
        <v>22.686186561145501</v>
      </c>
      <c r="M26" s="52">
        <v>-4.7414405739170003E-3</v>
      </c>
      <c r="N26" s="51">
        <v>13586879.0956</v>
      </c>
      <c r="O26" s="51">
        <v>213483987.1841</v>
      </c>
      <c r="P26" s="51">
        <v>51994</v>
      </c>
      <c r="Q26" s="51">
        <v>56769</v>
      </c>
      <c r="R26" s="52">
        <v>-8.4112808046645196</v>
      </c>
      <c r="S26" s="51">
        <v>14.266812895718701</v>
      </c>
      <c r="T26" s="51">
        <v>13.088526820976201</v>
      </c>
      <c r="U26" s="53">
        <v>8.2589298910346596</v>
      </c>
    </row>
    <row r="27" spans="1:21" ht="12" thickBot="1">
      <c r="A27" s="75"/>
      <c r="B27" s="64" t="s">
        <v>25</v>
      </c>
      <c r="C27" s="65"/>
      <c r="D27" s="51">
        <v>288407.93949999998</v>
      </c>
      <c r="E27" s="51">
        <v>374019.80959999998</v>
      </c>
      <c r="F27" s="52">
        <v>77.110338034886794</v>
      </c>
      <c r="G27" s="51">
        <v>297254.93599999999</v>
      </c>
      <c r="H27" s="52">
        <v>-2.9762319909802901</v>
      </c>
      <c r="I27" s="51">
        <v>77123.3171</v>
      </c>
      <c r="J27" s="52">
        <v>26.741052009076199</v>
      </c>
      <c r="K27" s="51">
        <v>80804.391199999998</v>
      </c>
      <c r="L27" s="52">
        <v>27.183532185315801</v>
      </c>
      <c r="M27" s="52">
        <v>-4.5555371995673999E-2</v>
      </c>
      <c r="N27" s="51">
        <v>6089788.0195000004</v>
      </c>
      <c r="O27" s="51">
        <v>86932330.680999994</v>
      </c>
      <c r="P27" s="51">
        <v>37841</v>
      </c>
      <c r="Q27" s="51">
        <v>40746</v>
      </c>
      <c r="R27" s="52">
        <v>-7.1295341874049001</v>
      </c>
      <c r="S27" s="51">
        <v>7.62157288390899</v>
      </c>
      <c r="T27" s="51">
        <v>7.9381635915181903</v>
      </c>
      <c r="U27" s="53">
        <v>-4.1538762724109004</v>
      </c>
    </row>
    <row r="28" spans="1:21" ht="12" thickBot="1">
      <c r="A28" s="75"/>
      <c r="B28" s="64" t="s">
        <v>26</v>
      </c>
      <c r="C28" s="65"/>
      <c r="D28" s="51">
        <v>1368727.2043999999</v>
      </c>
      <c r="E28" s="51">
        <v>1669434.4687999999</v>
      </c>
      <c r="F28" s="52">
        <v>81.987477195427104</v>
      </c>
      <c r="G28" s="51">
        <v>1280611.2838000001</v>
      </c>
      <c r="H28" s="52">
        <v>6.8807702785915303</v>
      </c>
      <c r="I28" s="51">
        <v>67397.458499999993</v>
      </c>
      <c r="J28" s="52">
        <v>4.9240972403660699</v>
      </c>
      <c r="K28" s="51">
        <v>66201.517200000002</v>
      </c>
      <c r="L28" s="52">
        <v>5.16952474474206</v>
      </c>
      <c r="M28" s="52">
        <v>1.8065164524657999E-2</v>
      </c>
      <c r="N28" s="51">
        <v>31302873.2203</v>
      </c>
      <c r="O28" s="51">
        <v>325314481.81590003</v>
      </c>
      <c r="P28" s="51">
        <v>54187</v>
      </c>
      <c r="Q28" s="51">
        <v>60154</v>
      </c>
      <c r="R28" s="52">
        <v>-9.9195398477241792</v>
      </c>
      <c r="S28" s="51">
        <v>25.2593279642719</v>
      </c>
      <c r="T28" s="51">
        <v>25.678395451674</v>
      </c>
      <c r="U28" s="53">
        <v>-1.6590603201910901</v>
      </c>
    </row>
    <row r="29" spans="1:21" ht="12" thickBot="1">
      <c r="A29" s="75"/>
      <c r="B29" s="64" t="s">
        <v>27</v>
      </c>
      <c r="C29" s="65"/>
      <c r="D29" s="51">
        <v>715842.89500000002</v>
      </c>
      <c r="E29" s="51">
        <v>841732.79539999994</v>
      </c>
      <c r="F29" s="52">
        <v>85.043959188951902</v>
      </c>
      <c r="G29" s="51">
        <v>674232.34759999998</v>
      </c>
      <c r="H29" s="52">
        <v>6.1715442084790304</v>
      </c>
      <c r="I29" s="51">
        <v>91986.634099999996</v>
      </c>
      <c r="J29" s="52">
        <v>12.8501148425871</v>
      </c>
      <c r="K29" s="51">
        <v>91897.381200000003</v>
      </c>
      <c r="L29" s="52">
        <v>13.629927654334301</v>
      </c>
      <c r="M29" s="52">
        <v>9.7122354124299997E-4</v>
      </c>
      <c r="N29" s="51">
        <v>16886927.556499999</v>
      </c>
      <c r="O29" s="51">
        <v>229633703.435</v>
      </c>
      <c r="P29" s="51">
        <v>116138</v>
      </c>
      <c r="Q29" s="51">
        <v>130486</v>
      </c>
      <c r="R29" s="52">
        <v>-10.995815643057499</v>
      </c>
      <c r="S29" s="51">
        <v>6.1637267302691603</v>
      </c>
      <c r="T29" s="51">
        <v>6.2586617997333001</v>
      </c>
      <c r="U29" s="53">
        <v>-1.54022190824796</v>
      </c>
    </row>
    <row r="30" spans="1:21" ht="12" thickBot="1">
      <c r="A30" s="75"/>
      <c r="B30" s="64" t="s">
        <v>28</v>
      </c>
      <c r="C30" s="65"/>
      <c r="D30" s="51">
        <v>1016749.8006</v>
      </c>
      <c r="E30" s="51">
        <v>1066409.7035000001</v>
      </c>
      <c r="F30" s="52">
        <v>95.343262281183797</v>
      </c>
      <c r="G30" s="51">
        <v>984659.27500000002</v>
      </c>
      <c r="H30" s="52">
        <v>3.2590487303336202</v>
      </c>
      <c r="I30" s="51">
        <v>136980.8296</v>
      </c>
      <c r="J30" s="52">
        <v>13.472422568380701</v>
      </c>
      <c r="K30" s="51">
        <v>105175.9819</v>
      </c>
      <c r="L30" s="52">
        <v>10.6814595231432</v>
      </c>
      <c r="M30" s="52">
        <v>0.30239648944033298</v>
      </c>
      <c r="N30" s="51">
        <v>22039050.606800001</v>
      </c>
      <c r="O30" s="51">
        <v>403083533.9325</v>
      </c>
      <c r="P30" s="51">
        <v>86898</v>
      </c>
      <c r="Q30" s="51">
        <v>95814</v>
      </c>
      <c r="R30" s="52">
        <v>-9.3055294633352208</v>
      </c>
      <c r="S30" s="51">
        <v>11.7004971414762</v>
      </c>
      <c r="T30" s="51">
        <v>11.7213026384453</v>
      </c>
      <c r="U30" s="53">
        <v>-0.177817204837877</v>
      </c>
    </row>
    <row r="31" spans="1:21" ht="12" thickBot="1">
      <c r="A31" s="75"/>
      <c r="B31" s="64" t="s">
        <v>29</v>
      </c>
      <c r="C31" s="65"/>
      <c r="D31" s="51">
        <v>868661.00769999996</v>
      </c>
      <c r="E31" s="51">
        <v>798689.96739999996</v>
      </c>
      <c r="F31" s="52">
        <v>108.76072608346099</v>
      </c>
      <c r="G31" s="51">
        <v>685385.73419999995</v>
      </c>
      <c r="H31" s="52">
        <v>26.740456410859402</v>
      </c>
      <c r="I31" s="51">
        <v>21686.742600000001</v>
      </c>
      <c r="J31" s="52">
        <v>2.4965714367013101</v>
      </c>
      <c r="K31" s="51">
        <v>28264.3645</v>
      </c>
      <c r="L31" s="52">
        <v>4.1238623872133697</v>
      </c>
      <c r="M31" s="52">
        <v>-0.23271784157750999</v>
      </c>
      <c r="N31" s="51">
        <v>44666196.041900001</v>
      </c>
      <c r="O31" s="51">
        <v>409923602.66430002</v>
      </c>
      <c r="P31" s="51">
        <v>31788</v>
      </c>
      <c r="Q31" s="51">
        <v>32902</v>
      </c>
      <c r="R31" s="52">
        <v>-3.3858124126192899</v>
      </c>
      <c r="S31" s="51">
        <v>27.326695850635499</v>
      </c>
      <c r="T31" s="51">
        <v>25.892307428119899</v>
      </c>
      <c r="U31" s="53">
        <v>5.2490371699373704</v>
      </c>
    </row>
    <row r="32" spans="1:21" ht="12" thickBot="1">
      <c r="A32" s="75"/>
      <c r="B32" s="64" t="s">
        <v>30</v>
      </c>
      <c r="C32" s="65"/>
      <c r="D32" s="51">
        <v>124523.4654</v>
      </c>
      <c r="E32" s="51">
        <v>177514.27439999999</v>
      </c>
      <c r="F32" s="52">
        <v>70.148423737127899</v>
      </c>
      <c r="G32" s="51">
        <v>138411.70509999999</v>
      </c>
      <c r="H32" s="52">
        <v>-10.0340066542537</v>
      </c>
      <c r="I32" s="51">
        <v>31521.772099999998</v>
      </c>
      <c r="J32" s="52">
        <v>25.313921355099101</v>
      </c>
      <c r="K32" s="51">
        <v>36917.260199999997</v>
      </c>
      <c r="L32" s="52">
        <v>26.672065179262098</v>
      </c>
      <c r="M32" s="52">
        <v>-0.146150826761516</v>
      </c>
      <c r="N32" s="51">
        <v>2418528.4298</v>
      </c>
      <c r="O32" s="51">
        <v>40670512.405000001</v>
      </c>
      <c r="P32" s="51">
        <v>26099</v>
      </c>
      <c r="Q32" s="51">
        <v>27177</v>
      </c>
      <c r="R32" s="52">
        <v>-3.96658939544468</v>
      </c>
      <c r="S32" s="51">
        <v>4.7711968044752702</v>
      </c>
      <c r="T32" s="51">
        <v>4.8539853626228098</v>
      </c>
      <c r="U32" s="53">
        <v>-1.73517382619564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39.557600000000001</v>
      </c>
      <c r="O33" s="51">
        <v>313.17630000000003</v>
      </c>
      <c r="P33" s="54"/>
      <c r="Q33" s="51">
        <v>3</v>
      </c>
      <c r="R33" s="54"/>
      <c r="S33" s="54"/>
      <c r="T33" s="51">
        <v>2.0059</v>
      </c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245011.40549999999</v>
      </c>
      <c r="E35" s="51">
        <v>316121.16879999998</v>
      </c>
      <c r="F35" s="52">
        <v>77.505535750758597</v>
      </c>
      <c r="G35" s="51">
        <v>236186.30609999999</v>
      </c>
      <c r="H35" s="52">
        <v>3.7364991839381001</v>
      </c>
      <c r="I35" s="51">
        <v>26362.8878</v>
      </c>
      <c r="J35" s="52">
        <v>10.759861462857501</v>
      </c>
      <c r="K35" s="51">
        <v>22551.765299999999</v>
      </c>
      <c r="L35" s="52">
        <v>9.5482950186162405</v>
      </c>
      <c r="M35" s="52">
        <v>0.16899442013969501</v>
      </c>
      <c r="N35" s="51">
        <v>5979056.4018000001</v>
      </c>
      <c r="O35" s="51">
        <v>64752361.945600003</v>
      </c>
      <c r="P35" s="51">
        <v>15785</v>
      </c>
      <c r="Q35" s="51">
        <v>18285</v>
      </c>
      <c r="R35" s="52">
        <v>-13.6724090784796</v>
      </c>
      <c r="S35" s="51">
        <v>15.5217868546088</v>
      </c>
      <c r="T35" s="51">
        <v>15.4102009187859</v>
      </c>
      <c r="U35" s="53">
        <v>0.718898776720305</v>
      </c>
    </row>
    <row r="36" spans="1:21" ht="12" customHeight="1" thickBot="1">
      <c r="A36" s="75"/>
      <c r="B36" s="64" t="s">
        <v>69</v>
      </c>
      <c r="C36" s="65"/>
      <c r="D36" s="51">
        <v>66049.649999999994</v>
      </c>
      <c r="E36" s="54"/>
      <c r="F36" s="54"/>
      <c r="G36" s="54"/>
      <c r="H36" s="54"/>
      <c r="I36" s="51">
        <v>2514.94</v>
      </c>
      <c r="J36" s="52">
        <v>3.8076507596936602</v>
      </c>
      <c r="K36" s="54"/>
      <c r="L36" s="54"/>
      <c r="M36" s="54"/>
      <c r="N36" s="51">
        <v>3273767.5</v>
      </c>
      <c r="O36" s="51">
        <v>31163777.899999999</v>
      </c>
      <c r="P36" s="51">
        <v>56</v>
      </c>
      <c r="Q36" s="51">
        <v>67</v>
      </c>
      <c r="R36" s="52">
        <v>-16.417910447761201</v>
      </c>
      <c r="S36" s="51">
        <v>1179.45803571429</v>
      </c>
      <c r="T36" s="51">
        <v>3995.0264179104502</v>
      </c>
      <c r="U36" s="53">
        <v>-238.717130829588</v>
      </c>
    </row>
    <row r="37" spans="1:21" ht="12" thickBot="1">
      <c r="A37" s="75"/>
      <c r="B37" s="64" t="s">
        <v>36</v>
      </c>
      <c r="C37" s="65"/>
      <c r="D37" s="51">
        <v>290376.96999999997</v>
      </c>
      <c r="E37" s="51">
        <v>168392.98540000001</v>
      </c>
      <c r="F37" s="52">
        <v>172.44006293388</v>
      </c>
      <c r="G37" s="51">
        <v>367218.05</v>
      </c>
      <c r="H37" s="52">
        <v>-20.9251914496033</v>
      </c>
      <c r="I37" s="51">
        <v>-40355.620000000003</v>
      </c>
      <c r="J37" s="52">
        <v>-13.897665507013199</v>
      </c>
      <c r="K37" s="51">
        <v>-36999.78</v>
      </c>
      <c r="L37" s="52">
        <v>-10.075697531752599</v>
      </c>
      <c r="M37" s="52">
        <v>9.0698917669240001E-2</v>
      </c>
      <c r="N37" s="51">
        <v>11631820.140000001</v>
      </c>
      <c r="O37" s="51">
        <v>159697374.88</v>
      </c>
      <c r="P37" s="51">
        <v>109</v>
      </c>
      <c r="Q37" s="51">
        <v>182</v>
      </c>
      <c r="R37" s="52">
        <v>-40.109890109890102</v>
      </c>
      <c r="S37" s="51">
        <v>2664.0088990825702</v>
      </c>
      <c r="T37" s="51">
        <v>2615.7374725274699</v>
      </c>
      <c r="U37" s="53">
        <v>1.8119844333748301</v>
      </c>
    </row>
    <row r="38" spans="1:21" ht="12" thickBot="1">
      <c r="A38" s="75"/>
      <c r="B38" s="64" t="s">
        <v>37</v>
      </c>
      <c r="C38" s="65"/>
      <c r="D38" s="51">
        <v>94102.59</v>
      </c>
      <c r="E38" s="51">
        <v>93557.285099999994</v>
      </c>
      <c r="F38" s="52">
        <v>100.582856695144</v>
      </c>
      <c r="G38" s="51">
        <v>70345.34</v>
      </c>
      <c r="H38" s="52">
        <v>33.7723152663702</v>
      </c>
      <c r="I38" s="51">
        <v>-3812.77</v>
      </c>
      <c r="J38" s="52">
        <v>-4.0517163236420997</v>
      </c>
      <c r="K38" s="51">
        <v>-7661.67</v>
      </c>
      <c r="L38" s="52">
        <v>-10.8915103687039</v>
      </c>
      <c r="M38" s="52">
        <v>-0.50235784104509895</v>
      </c>
      <c r="N38" s="51">
        <v>6598264.25</v>
      </c>
      <c r="O38" s="51">
        <v>140110449.25999999</v>
      </c>
      <c r="P38" s="51">
        <v>43</v>
      </c>
      <c r="Q38" s="51">
        <v>76</v>
      </c>
      <c r="R38" s="52">
        <v>-43.421052631579002</v>
      </c>
      <c r="S38" s="51">
        <v>2188.4323255814002</v>
      </c>
      <c r="T38" s="51">
        <v>2924.4264473684202</v>
      </c>
      <c r="U38" s="53">
        <v>-33.6311117864472</v>
      </c>
    </row>
    <row r="39" spans="1:21" ht="12" thickBot="1">
      <c r="A39" s="75"/>
      <c r="B39" s="64" t="s">
        <v>38</v>
      </c>
      <c r="C39" s="65"/>
      <c r="D39" s="51">
        <v>133202.6</v>
      </c>
      <c r="E39" s="51">
        <v>87760.794099999999</v>
      </c>
      <c r="F39" s="52">
        <v>151.77916445038201</v>
      </c>
      <c r="G39" s="51">
        <v>193824.91</v>
      </c>
      <c r="H39" s="52">
        <v>-31.276841557671801</v>
      </c>
      <c r="I39" s="51">
        <v>-21824.81</v>
      </c>
      <c r="J39" s="52">
        <v>-16.384672671554501</v>
      </c>
      <c r="K39" s="51">
        <v>-39447.480000000003</v>
      </c>
      <c r="L39" s="52">
        <v>-20.352120890962901</v>
      </c>
      <c r="M39" s="52">
        <v>-0.44673753557895202</v>
      </c>
      <c r="N39" s="51">
        <v>6159586.4800000004</v>
      </c>
      <c r="O39" s="51">
        <v>106189005.62</v>
      </c>
      <c r="P39" s="51">
        <v>64</v>
      </c>
      <c r="Q39" s="51">
        <v>111</v>
      </c>
      <c r="R39" s="52">
        <v>-42.342342342342299</v>
      </c>
      <c r="S39" s="51">
        <v>2081.2906250000001</v>
      </c>
      <c r="T39" s="51">
        <v>2030.76990990991</v>
      </c>
      <c r="U39" s="53">
        <v>2.42737436488911</v>
      </c>
    </row>
    <row r="40" spans="1:21" ht="12" thickBot="1">
      <c r="A40" s="75"/>
      <c r="B40" s="64" t="s">
        <v>72</v>
      </c>
      <c r="C40" s="65"/>
      <c r="D40" s="51">
        <v>45.13</v>
      </c>
      <c r="E40" s="54"/>
      <c r="F40" s="54"/>
      <c r="G40" s="51">
        <v>19.690000000000001</v>
      </c>
      <c r="H40" s="52">
        <v>129.202640934485</v>
      </c>
      <c r="I40" s="51">
        <v>-4288.21</v>
      </c>
      <c r="J40" s="52">
        <v>-9501.9056060270304</v>
      </c>
      <c r="K40" s="51">
        <v>18.559999999999999</v>
      </c>
      <c r="L40" s="52">
        <v>94.261046216353506</v>
      </c>
      <c r="M40" s="52">
        <v>-232.045797413793</v>
      </c>
      <c r="N40" s="51">
        <v>314.89</v>
      </c>
      <c r="O40" s="51">
        <v>4576.49</v>
      </c>
      <c r="P40" s="51">
        <v>2</v>
      </c>
      <c r="Q40" s="51">
        <v>8</v>
      </c>
      <c r="R40" s="52">
        <v>-75</v>
      </c>
      <c r="S40" s="51">
        <v>22.565000000000001</v>
      </c>
      <c r="T40" s="51">
        <v>3.1462500000000002</v>
      </c>
      <c r="U40" s="53">
        <v>86.056946598714802</v>
      </c>
    </row>
    <row r="41" spans="1:21" ht="12" customHeight="1" thickBot="1">
      <c r="A41" s="75"/>
      <c r="B41" s="64" t="s">
        <v>33</v>
      </c>
      <c r="C41" s="65"/>
      <c r="D41" s="51">
        <v>207216.23879999999</v>
      </c>
      <c r="E41" s="51">
        <v>95488.558600000004</v>
      </c>
      <c r="F41" s="52">
        <v>217.00635326167799</v>
      </c>
      <c r="G41" s="51">
        <v>306009.40240000002</v>
      </c>
      <c r="H41" s="52">
        <v>-32.284355586846502</v>
      </c>
      <c r="I41" s="51">
        <v>11472.2215</v>
      </c>
      <c r="J41" s="52">
        <v>5.5363525399535396</v>
      </c>
      <c r="K41" s="51">
        <v>17393.2696</v>
      </c>
      <c r="L41" s="52">
        <v>5.6839003846242599</v>
      </c>
      <c r="M41" s="52">
        <v>-0.34042179740605</v>
      </c>
      <c r="N41" s="51">
        <v>2781185.5029000002</v>
      </c>
      <c r="O41" s="51">
        <v>63081824.628799997</v>
      </c>
      <c r="P41" s="51">
        <v>246</v>
      </c>
      <c r="Q41" s="51">
        <v>230</v>
      </c>
      <c r="R41" s="52">
        <v>6.9565217391304399</v>
      </c>
      <c r="S41" s="51">
        <v>842.34243414634204</v>
      </c>
      <c r="T41" s="51">
        <v>689.07097826086999</v>
      </c>
      <c r="U41" s="53">
        <v>18.195860694208299</v>
      </c>
    </row>
    <row r="42" spans="1:21" ht="12" thickBot="1">
      <c r="A42" s="75"/>
      <c r="B42" s="64" t="s">
        <v>34</v>
      </c>
      <c r="C42" s="65"/>
      <c r="D42" s="51">
        <v>470011.23499999999</v>
      </c>
      <c r="E42" s="51">
        <v>301116.92440000002</v>
      </c>
      <c r="F42" s="52">
        <v>156.08927858722501</v>
      </c>
      <c r="G42" s="51">
        <v>546560.18090000004</v>
      </c>
      <c r="H42" s="52">
        <v>-14.0055841195657</v>
      </c>
      <c r="I42" s="51">
        <v>31748.177199999998</v>
      </c>
      <c r="J42" s="52">
        <v>6.7547698514057899</v>
      </c>
      <c r="K42" s="51">
        <v>40036.892899999999</v>
      </c>
      <c r="L42" s="52">
        <v>7.3252487647513496</v>
      </c>
      <c r="M42" s="52">
        <v>-0.20702694688877801</v>
      </c>
      <c r="N42" s="51">
        <v>10816804.201099999</v>
      </c>
      <c r="O42" s="51">
        <v>160087900.32870001</v>
      </c>
      <c r="P42" s="51">
        <v>2376</v>
      </c>
      <c r="Q42" s="51">
        <v>2556</v>
      </c>
      <c r="R42" s="52">
        <v>-7.0422535211267601</v>
      </c>
      <c r="S42" s="51">
        <v>197.816176346801</v>
      </c>
      <c r="T42" s="51">
        <v>197.48785782472601</v>
      </c>
      <c r="U42" s="53">
        <v>0.16597152373403601</v>
      </c>
    </row>
    <row r="43" spans="1:21" ht="12" thickBot="1">
      <c r="A43" s="75"/>
      <c r="B43" s="64" t="s">
        <v>39</v>
      </c>
      <c r="C43" s="65"/>
      <c r="D43" s="51">
        <v>245341.97</v>
      </c>
      <c r="E43" s="51">
        <v>75678.989700000006</v>
      </c>
      <c r="F43" s="52">
        <v>324.18769195064999</v>
      </c>
      <c r="G43" s="51">
        <v>285552.24</v>
      </c>
      <c r="H43" s="52">
        <v>-14.0815810094853</v>
      </c>
      <c r="I43" s="51">
        <v>-22469.22</v>
      </c>
      <c r="J43" s="52">
        <v>-9.1583270485681698</v>
      </c>
      <c r="K43" s="51">
        <v>-30750.91</v>
      </c>
      <c r="L43" s="52">
        <v>-10.768926204186</v>
      </c>
      <c r="M43" s="52">
        <v>-0.26931528205181599</v>
      </c>
      <c r="N43" s="51">
        <v>7019059.7599999998</v>
      </c>
      <c r="O43" s="51">
        <v>75634191.909999996</v>
      </c>
      <c r="P43" s="51">
        <v>155</v>
      </c>
      <c r="Q43" s="51">
        <v>206</v>
      </c>
      <c r="R43" s="52">
        <v>-24.757281553398101</v>
      </c>
      <c r="S43" s="51">
        <v>1582.8514193548399</v>
      </c>
      <c r="T43" s="51">
        <v>1455.91708737864</v>
      </c>
      <c r="U43" s="53">
        <v>8.0193459995086496</v>
      </c>
    </row>
    <row r="44" spans="1:21" ht="12" thickBot="1">
      <c r="A44" s="75"/>
      <c r="B44" s="64" t="s">
        <v>40</v>
      </c>
      <c r="C44" s="65"/>
      <c r="D44" s="51">
        <v>66539.33</v>
      </c>
      <c r="E44" s="51">
        <v>15685.4959</v>
      </c>
      <c r="F44" s="52">
        <v>424.20928496114698</v>
      </c>
      <c r="G44" s="51">
        <v>123933.36</v>
      </c>
      <c r="H44" s="52">
        <v>-46.310396167746902</v>
      </c>
      <c r="I44" s="51">
        <v>9216.75</v>
      </c>
      <c r="J44" s="52">
        <v>13.851582214609</v>
      </c>
      <c r="K44" s="51">
        <v>16741.810000000001</v>
      </c>
      <c r="L44" s="52">
        <v>13.508719524750999</v>
      </c>
      <c r="M44" s="52">
        <v>-0.449477087602834</v>
      </c>
      <c r="N44" s="51">
        <v>2861307.4</v>
      </c>
      <c r="O44" s="51">
        <v>30140204.460000001</v>
      </c>
      <c r="P44" s="51">
        <v>61</v>
      </c>
      <c r="Q44" s="51">
        <v>88</v>
      </c>
      <c r="R44" s="52">
        <v>-30.681818181818201</v>
      </c>
      <c r="S44" s="51">
        <v>1090.80868852459</v>
      </c>
      <c r="T44" s="51">
        <v>1190.4919318181801</v>
      </c>
      <c r="U44" s="53">
        <v>-9.1384716992327597</v>
      </c>
    </row>
    <row r="45" spans="1:21" ht="12" thickBot="1">
      <c r="A45" s="76"/>
      <c r="B45" s="64" t="s">
        <v>35</v>
      </c>
      <c r="C45" s="65"/>
      <c r="D45" s="56">
        <v>20766.982400000001</v>
      </c>
      <c r="E45" s="57"/>
      <c r="F45" s="57"/>
      <c r="G45" s="56">
        <v>32311.1162</v>
      </c>
      <c r="H45" s="58">
        <v>-35.728056339941602</v>
      </c>
      <c r="I45" s="56">
        <v>1557.3344999999999</v>
      </c>
      <c r="J45" s="58">
        <v>7.4990890347169596</v>
      </c>
      <c r="K45" s="56">
        <v>2699.5608999999999</v>
      </c>
      <c r="L45" s="58">
        <v>8.3548983058653992</v>
      </c>
      <c r="M45" s="58">
        <v>-0.42311562595235402</v>
      </c>
      <c r="N45" s="56">
        <v>322600.09639999998</v>
      </c>
      <c r="O45" s="56">
        <v>8600748.2511999998</v>
      </c>
      <c r="P45" s="56">
        <v>29</v>
      </c>
      <c r="Q45" s="56">
        <v>30</v>
      </c>
      <c r="R45" s="58">
        <v>-3.3333333333333299</v>
      </c>
      <c r="S45" s="56">
        <v>716.10284137931001</v>
      </c>
      <c r="T45" s="56">
        <v>203.44812999999999</v>
      </c>
      <c r="U45" s="59">
        <v>71.589537389890594</v>
      </c>
    </row>
  </sheetData>
  <mergeCells count="43">
    <mergeCell ref="B24:C24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79583</v>
      </c>
      <c r="D2" s="37">
        <v>725892.59137435898</v>
      </c>
      <c r="E2" s="37">
        <v>547817.29909743601</v>
      </c>
      <c r="F2" s="37">
        <v>178075.29227692299</v>
      </c>
      <c r="G2" s="37">
        <v>547817.29909743601</v>
      </c>
      <c r="H2" s="37">
        <v>0.24531906564822001</v>
      </c>
    </row>
    <row r="3" spans="1:8">
      <c r="A3" s="37">
        <v>2</v>
      </c>
      <c r="B3" s="37">
        <v>13</v>
      </c>
      <c r="C3" s="37">
        <v>12644</v>
      </c>
      <c r="D3" s="37">
        <v>129579.323893722</v>
      </c>
      <c r="E3" s="37">
        <v>99362.267551501398</v>
      </c>
      <c r="F3" s="37">
        <v>30217.056342220701</v>
      </c>
      <c r="G3" s="37">
        <v>99362.267551501398</v>
      </c>
      <c r="H3" s="37">
        <v>0.23319350212850301</v>
      </c>
    </row>
    <row r="4" spans="1:8">
      <c r="A4" s="37">
        <v>3</v>
      </c>
      <c r="B4" s="37">
        <v>14</v>
      </c>
      <c r="C4" s="37">
        <v>130027</v>
      </c>
      <c r="D4" s="37">
        <v>161710.370482308</v>
      </c>
      <c r="E4" s="37">
        <v>116025.161925429</v>
      </c>
      <c r="F4" s="37">
        <v>45685.208556879901</v>
      </c>
      <c r="G4" s="37">
        <v>116025.161925429</v>
      </c>
      <c r="H4" s="37">
        <v>0.28251254647813701</v>
      </c>
    </row>
    <row r="5" spans="1:8">
      <c r="A5" s="37">
        <v>4</v>
      </c>
      <c r="B5" s="37">
        <v>15</v>
      </c>
      <c r="C5" s="37">
        <v>4932</v>
      </c>
      <c r="D5" s="37">
        <v>77348.366823931603</v>
      </c>
      <c r="E5" s="37">
        <v>60920.921862393203</v>
      </c>
      <c r="F5" s="37">
        <v>16427.444961538498</v>
      </c>
      <c r="G5" s="37">
        <v>60920.921862393203</v>
      </c>
      <c r="H5" s="37">
        <v>0.21238257039004199</v>
      </c>
    </row>
    <row r="6" spans="1:8">
      <c r="A6" s="37">
        <v>5</v>
      </c>
      <c r="B6" s="37">
        <v>16</v>
      </c>
      <c r="C6" s="37">
        <v>5070</v>
      </c>
      <c r="D6" s="37">
        <v>223188.980186325</v>
      </c>
      <c r="E6" s="37">
        <v>192277.04225042701</v>
      </c>
      <c r="F6" s="37">
        <v>30911.9379358974</v>
      </c>
      <c r="G6" s="37">
        <v>192277.04225042701</v>
      </c>
      <c r="H6" s="37">
        <v>0.138501183661</v>
      </c>
    </row>
    <row r="7" spans="1:8">
      <c r="A7" s="37">
        <v>6</v>
      </c>
      <c r="B7" s="37">
        <v>17</v>
      </c>
      <c r="C7" s="37">
        <v>23331</v>
      </c>
      <c r="D7" s="37">
        <v>396347.72224188002</v>
      </c>
      <c r="E7" s="37">
        <v>281664.49682735</v>
      </c>
      <c r="F7" s="37">
        <v>114683.22541453</v>
      </c>
      <c r="G7" s="37">
        <v>281664.49682735</v>
      </c>
      <c r="H7" s="37">
        <v>0.28935003023567701</v>
      </c>
    </row>
    <row r="8" spans="1:8">
      <c r="A8" s="37">
        <v>7</v>
      </c>
      <c r="B8" s="37">
        <v>18</v>
      </c>
      <c r="C8" s="37">
        <v>113532</v>
      </c>
      <c r="D8" s="37">
        <v>198482.40109145301</v>
      </c>
      <c r="E8" s="37">
        <v>160500.96225641001</v>
      </c>
      <c r="F8" s="37">
        <v>37981.438835042703</v>
      </c>
      <c r="G8" s="37">
        <v>160500.96225641001</v>
      </c>
      <c r="H8" s="37">
        <v>0.19135922694497401</v>
      </c>
    </row>
    <row r="9" spans="1:8">
      <c r="A9" s="37">
        <v>8</v>
      </c>
      <c r="B9" s="37">
        <v>19</v>
      </c>
      <c r="C9" s="37">
        <v>22358</v>
      </c>
      <c r="D9" s="37">
        <v>139689.99361452999</v>
      </c>
      <c r="E9" s="37">
        <v>123814.229847863</v>
      </c>
      <c r="F9" s="37">
        <v>15875.7637666667</v>
      </c>
      <c r="G9" s="37">
        <v>123814.229847863</v>
      </c>
      <c r="H9" s="37">
        <v>0.11364997131058199</v>
      </c>
    </row>
    <row r="10" spans="1:8">
      <c r="A10" s="37">
        <v>9</v>
      </c>
      <c r="B10" s="37">
        <v>21</v>
      </c>
      <c r="C10" s="37">
        <v>207229</v>
      </c>
      <c r="D10" s="37">
        <v>894721.57535812003</v>
      </c>
      <c r="E10" s="37">
        <v>843272.23882991401</v>
      </c>
      <c r="F10" s="37">
        <v>51449.336528205102</v>
      </c>
      <c r="G10" s="37">
        <v>843272.23882991401</v>
      </c>
      <c r="H10" s="37">
        <v>5.7503180816459103E-2</v>
      </c>
    </row>
    <row r="11" spans="1:8">
      <c r="A11" s="37">
        <v>10</v>
      </c>
      <c r="B11" s="37">
        <v>22</v>
      </c>
      <c r="C11" s="37">
        <v>22543</v>
      </c>
      <c r="D11" s="37">
        <v>444679.60486410197</v>
      </c>
      <c r="E11" s="37">
        <v>397623.29938461498</v>
      </c>
      <c r="F11" s="37">
        <v>47056.305479487201</v>
      </c>
      <c r="G11" s="37">
        <v>397623.29938461498</v>
      </c>
      <c r="H11" s="37">
        <v>0.10582069644023399</v>
      </c>
    </row>
    <row r="12" spans="1:8">
      <c r="A12" s="37">
        <v>11</v>
      </c>
      <c r="B12" s="37">
        <v>23</v>
      </c>
      <c r="C12" s="37">
        <v>226616.351</v>
      </c>
      <c r="D12" s="37">
        <v>2042144.81883077</v>
      </c>
      <c r="E12" s="37">
        <v>1744477.7548923099</v>
      </c>
      <c r="F12" s="37">
        <v>297667.063938462</v>
      </c>
      <c r="G12" s="37">
        <v>1744477.7548923099</v>
      </c>
      <c r="H12" s="37">
        <v>0.14576197593512999</v>
      </c>
    </row>
    <row r="13" spans="1:8">
      <c r="A13" s="37">
        <v>12</v>
      </c>
      <c r="B13" s="37">
        <v>24</v>
      </c>
      <c r="C13" s="37">
        <v>34301</v>
      </c>
      <c r="D13" s="37">
        <v>666136.22272649605</v>
      </c>
      <c r="E13" s="37">
        <v>616012.73677521397</v>
      </c>
      <c r="F13" s="37">
        <v>50123.485951282099</v>
      </c>
      <c r="G13" s="37">
        <v>616012.73677521397</v>
      </c>
      <c r="H13" s="37">
        <v>7.5245098887021397E-2</v>
      </c>
    </row>
    <row r="14" spans="1:8">
      <c r="A14" s="37">
        <v>13</v>
      </c>
      <c r="B14" s="37">
        <v>25</v>
      </c>
      <c r="C14" s="37">
        <v>90936</v>
      </c>
      <c r="D14" s="37">
        <v>1117606.0179000001</v>
      </c>
      <c r="E14" s="37">
        <v>1035878.6943</v>
      </c>
      <c r="F14" s="37">
        <v>81727.323600000003</v>
      </c>
      <c r="G14" s="37">
        <v>1035878.6943</v>
      </c>
      <c r="H14" s="37">
        <v>7.3127132720318497E-2</v>
      </c>
    </row>
    <row r="15" spans="1:8">
      <c r="A15" s="37">
        <v>14</v>
      </c>
      <c r="B15" s="37">
        <v>26</v>
      </c>
      <c r="C15" s="37">
        <v>73498</v>
      </c>
      <c r="D15" s="37">
        <v>413757.84246876201</v>
      </c>
      <c r="E15" s="37">
        <v>362161.22992657102</v>
      </c>
      <c r="F15" s="37">
        <v>51596.612542190502</v>
      </c>
      <c r="G15" s="37">
        <v>362161.22992657102</v>
      </c>
      <c r="H15" s="37">
        <v>0.12470244004157099</v>
      </c>
    </row>
    <row r="16" spans="1:8">
      <c r="A16" s="37">
        <v>15</v>
      </c>
      <c r="B16" s="37">
        <v>27</v>
      </c>
      <c r="C16" s="37">
        <v>177453.52799999999</v>
      </c>
      <c r="D16" s="37">
        <v>1352466.19433333</v>
      </c>
      <c r="E16" s="37">
        <v>1201085.9304666701</v>
      </c>
      <c r="F16" s="37">
        <v>151380.263866667</v>
      </c>
      <c r="G16" s="37">
        <v>1201085.9304666701</v>
      </c>
      <c r="H16" s="37">
        <v>0.111929055602965</v>
      </c>
    </row>
    <row r="17" spans="1:8">
      <c r="A17" s="37">
        <v>16</v>
      </c>
      <c r="B17" s="37">
        <v>29</v>
      </c>
      <c r="C17" s="37">
        <v>220431</v>
      </c>
      <c r="D17" s="37">
        <v>2888534.4720205101</v>
      </c>
      <c r="E17" s="37">
        <v>2564756.2380102598</v>
      </c>
      <c r="F17" s="37">
        <v>323778.23401025601</v>
      </c>
      <c r="G17" s="37">
        <v>2564756.2380102598</v>
      </c>
      <c r="H17" s="37">
        <v>0.112090832616505</v>
      </c>
    </row>
    <row r="18" spans="1:8">
      <c r="A18" s="37">
        <v>17</v>
      </c>
      <c r="B18" s="37">
        <v>31</v>
      </c>
      <c r="C18" s="37">
        <v>36748.078999999998</v>
      </c>
      <c r="D18" s="37">
        <v>304969.83604162303</v>
      </c>
      <c r="E18" s="37">
        <v>259017.288323588</v>
      </c>
      <c r="F18" s="37">
        <v>45952.547718034803</v>
      </c>
      <c r="G18" s="37">
        <v>259017.288323588</v>
      </c>
      <c r="H18" s="37">
        <v>0.15067899276360899</v>
      </c>
    </row>
    <row r="19" spans="1:8">
      <c r="A19" s="37">
        <v>18</v>
      </c>
      <c r="B19" s="37">
        <v>32</v>
      </c>
      <c r="C19" s="37">
        <v>34881.739000000001</v>
      </c>
      <c r="D19" s="37">
        <v>479948.23134740902</v>
      </c>
      <c r="E19" s="37">
        <v>447348.29617207299</v>
      </c>
      <c r="F19" s="37">
        <v>32599.935175336701</v>
      </c>
      <c r="G19" s="37">
        <v>447348.29617207299</v>
      </c>
      <c r="H19" s="37">
        <v>6.7923857295640905E-2</v>
      </c>
    </row>
    <row r="20" spans="1:8">
      <c r="A20" s="37">
        <v>19</v>
      </c>
      <c r="B20" s="37">
        <v>33</v>
      </c>
      <c r="C20" s="37">
        <v>51092.834000000003</v>
      </c>
      <c r="D20" s="37">
        <v>741788.62832416606</v>
      </c>
      <c r="E20" s="37">
        <v>607479.453833109</v>
      </c>
      <c r="F20" s="37">
        <v>134309.174491057</v>
      </c>
      <c r="G20" s="37">
        <v>607479.453833109</v>
      </c>
      <c r="H20" s="37">
        <v>0.181061247588125</v>
      </c>
    </row>
    <row r="21" spans="1:8">
      <c r="A21" s="37">
        <v>20</v>
      </c>
      <c r="B21" s="37">
        <v>34</v>
      </c>
      <c r="C21" s="37">
        <v>45817.019</v>
      </c>
      <c r="D21" s="37">
        <v>288407.699796498</v>
      </c>
      <c r="E21" s="37">
        <v>211284.66803499099</v>
      </c>
      <c r="F21" s="37">
        <v>77123.0317615073</v>
      </c>
      <c r="G21" s="37">
        <v>211284.66803499099</v>
      </c>
      <c r="H21" s="37">
        <v>0.26740975298483899</v>
      </c>
    </row>
    <row r="22" spans="1:8">
      <c r="A22" s="37">
        <v>21</v>
      </c>
      <c r="B22" s="37">
        <v>35</v>
      </c>
      <c r="C22" s="37">
        <v>49800.173999999999</v>
      </c>
      <c r="D22" s="37">
        <v>1368727.20475398</v>
      </c>
      <c r="E22" s="37">
        <v>1301329.7498336299</v>
      </c>
      <c r="F22" s="37">
        <v>67397.454920353994</v>
      </c>
      <c r="G22" s="37">
        <v>1301329.7498336299</v>
      </c>
      <c r="H22" s="37">
        <v>4.9240969775615803E-2</v>
      </c>
    </row>
    <row r="23" spans="1:8">
      <c r="A23" s="37">
        <v>22</v>
      </c>
      <c r="B23" s="37">
        <v>36</v>
      </c>
      <c r="C23" s="37">
        <v>164595.916</v>
      </c>
      <c r="D23" s="37">
        <v>715842.89669026504</v>
      </c>
      <c r="E23" s="37">
        <v>623856.24619479699</v>
      </c>
      <c r="F23" s="37">
        <v>91986.650495468202</v>
      </c>
      <c r="G23" s="37">
        <v>623856.24619479699</v>
      </c>
      <c r="H23" s="37">
        <v>0.128501171026175</v>
      </c>
    </row>
    <row r="24" spans="1:8">
      <c r="A24" s="37">
        <v>23</v>
      </c>
      <c r="B24" s="37">
        <v>37</v>
      </c>
      <c r="C24" s="37">
        <v>167349.29</v>
      </c>
      <c r="D24" s="37">
        <v>1016749.76430088</v>
      </c>
      <c r="E24" s="37">
        <v>879769.02769649494</v>
      </c>
      <c r="F24" s="37">
        <v>136980.73660439</v>
      </c>
      <c r="G24" s="37">
        <v>879769.02769649494</v>
      </c>
      <c r="H24" s="37">
        <v>0.134724139029998</v>
      </c>
    </row>
    <row r="25" spans="1:8">
      <c r="A25" s="37">
        <v>24</v>
      </c>
      <c r="B25" s="37">
        <v>38</v>
      </c>
      <c r="C25" s="37">
        <v>180403.682</v>
      </c>
      <c r="D25" s="37">
        <v>868660.89463097299</v>
      </c>
      <c r="E25" s="37">
        <v>846974.23750354</v>
      </c>
      <c r="F25" s="37">
        <v>21686.657127433598</v>
      </c>
      <c r="G25" s="37">
        <v>846974.23750354</v>
      </c>
      <c r="H25" s="37">
        <v>2.4965619220888999E-2</v>
      </c>
    </row>
    <row r="26" spans="1:8">
      <c r="A26" s="37">
        <v>25</v>
      </c>
      <c r="B26" s="37">
        <v>39</v>
      </c>
      <c r="C26" s="37">
        <v>84131.418999999994</v>
      </c>
      <c r="D26" s="37">
        <v>124523.439675085</v>
      </c>
      <c r="E26" s="37">
        <v>93001.687776346298</v>
      </c>
      <c r="F26" s="37">
        <v>31521.751898738799</v>
      </c>
      <c r="G26" s="37">
        <v>93001.687776346298</v>
      </c>
      <c r="H26" s="37">
        <v>0.25313910361766001</v>
      </c>
    </row>
    <row r="27" spans="1:8">
      <c r="A27" s="37">
        <v>26</v>
      </c>
      <c r="B27" s="37">
        <v>42</v>
      </c>
      <c r="C27" s="37">
        <v>13560.913</v>
      </c>
      <c r="D27" s="37">
        <v>245011.40489999999</v>
      </c>
      <c r="E27" s="37">
        <v>218648.5013</v>
      </c>
      <c r="F27" s="37">
        <v>26362.903600000001</v>
      </c>
      <c r="G27" s="37">
        <v>218648.5013</v>
      </c>
      <c r="H27" s="37">
        <v>0.107598679378863</v>
      </c>
    </row>
    <row r="28" spans="1:8">
      <c r="A28" s="37">
        <v>27</v>
      </c>
      <c r="B28" s="37">
        <v>75</v>
      </c>
      <c r="C28" s="37">
        <v>281</v>
      </c>
      <c r="D28" s="37">
        <v>207216.23931623899</v>
      </c>
      <c r="E28" s="37">
        <v>195744.01709401701</v>
      </c>
      <c r="F28" s="37">
        <v>11472.222222222201</v>
      </c>
      <c r="G28" s="37">
        <v>195744.01709401701</v>
      </c>
      <c r="H28" s="37">
        <v>5.5363528746963202E-2</v>
      </c>
    </row>
    <row r="29" spans="1:8">
      <c r="A29" s="37">
        <v>28</v>
      </c>
      <c r="B29" s="37">
        <v>76</v>
      </c>
      <c r="C29" s="37">
        <v>2504</v>
      </c>
      <c r="D29" s="37">
        <v>470011.22414615401</v>
      </c>
      <c r="E29" s="37">
        <v>438263.06081196602</v>
      </c>
      <c r="F29" s="37">
        <v>31748.163334188001</v>
      </c>
      <c r="G29" s="37">
        <v>438263.06081196602</v>
      </c>
      <c r="H29" s="37">
        <v>6.7547670572896096E-2</v>
      </c>
    </row>
    <row r="30" spans="1:8">
      <c r="A30" s="37">
        <v>29</v>
      </c>
      <c r="B30" s="37">
        <v>99</v>
      </c>
      <c r="C30" s="37">
        <v>29</v>
      </c>
      <c r="D30" s="37">
        <v>20766.982073973199</v>
      </c>
      <c r="E30" s="37">
        <v>19209.648377581099</v>
      </c>
      <c r="F30" s="37">
        <v>1557.3336963920999</v>
      </c>
      <c r="G30" s="37">
        <v>19209.648377581099</v>
      </c>
      <c r="H30" s="37">
        <v>7.4990852828051194E-2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48</v>
      </c>
      <c r="D32" s="34">
        <v>66049.649999999994</v>
      </c>
      <c r="E32" s="34">
        <v>63534.71</v>
      </c>
      <c r="F32" s="30"/>
      <c r="G32" s="30"/>
      <c r="H32" s="30"/>
    </row>
    <row r="33" spans="1:8" ht="14.25">
      <c r="A33" s="30"/>
      <c r="B33" s="33">
        <v>71</v>
      </c>
      <c r="C33" s="34">
        <v>99</v>
      </c>
      <c r="D33" s="34">
        <v>290376.96999999997</v>
      </c>
      <c r="E33" s="34">
        <v>330732.59000000003</v>
      </c>
      <c r="F33" s="30"/>
      <c r="G33" s="30"/>
      <c r="H33" s="30"/>
    </row>
    <row r="34" spans="1:8" ht="14.25">
      <c r="A34" s="30"/>
      <c r="B34" s="33">
        <v>72</v>
      </c>
      <c r="C34" s="34">
        <v>35</v>
      </c>
      <c r="D34" s="34">
        <v>94102.59</v>
      </c>
      <c r="E34" s="34">
        <v>97915.36</v>
      </c>
      <c r="F34" s="30"/>
      <c r="G34" s="30"/>
      <c r="H34" s="30"/>
    </row>
    <row r="35" spans="1:8" ht="14.25">
      <c r="A35" s="30"/>
      <c r="B35" s="33">
        <v>73</v>
      </c>
      <c r="C35" s="34">
        <v>54</v>
      </c>
      <c r="D35" s="34">
        <v>133202.6</v>
      </c>
      <c r="E35" s="34">
        <v>155027.41</v>
      </c>
      <c r="F35" s="30"/>
      <c r="G35" s="30"/>
      <c r="H35" s="30"/>
    </row>
    <row r="36" spans="1:8" ht="14.25">
      <c r="A36" s="30"/>
      <c r="B36" s="33">
        <v>74</v>
      </c>
      <c r="C36" s="34">
        <v>78</v>
      </c>
      <c r="D36" s="34">
        <v>45.13</v>
      </c>
      <c r="E36" s="34">
        <v>4333.34</v>
      </c>
      <c r="F36" s="30"/>
      <c r="G36" s="30"/>
      <c r="H36" s="30"/>
    </row>
    <row r="37" spans="1:8" ht="14.25">
      <c r="A37" s="30"/>
      <c r="B37" s="33">
        <v>77</v>
      </c>
      <c r="C37" s="34">
        <v>151</v>
      </c>
      <c r="D37" s="34">
        <v>245341.97</v>
      </c>
      <c r="E37" s="34">
        <v>267811.19</v>
      </c>
      <c r="F37" s="30"/>
      <c r="G37" s="30"/>
      <c r="H37" s="30"/>
    </row>
    <row r="38" spans="1:8" ht="14.25">
      <c r="A38" s="30"/>
      <c r="B38" s="33">
        <v>78</v>
      </c>
      <c r="C38" s="34">
        <v>53</v>
      </c>
      <c r="D38" s="34">
        <v>66539.33</v>
      </c>
      <c r="E38" s="34">
        <v>57322.58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2015-11-23T00:35:40Z</dcterms:modified>
</cp:coreProperties>
</file>