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<sst xmlns="http://schemas.openxmlformats.org/spreadsheetml/2006/main" count="117" uniqueCount="75">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</sst>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13479168.671399999</v>
      </c>
      <c r="F3" s="25">
        <f>RA!I7</f>
        <v>1555372.7897999999</v>
      </c>
      <c r="G3" s="16">
        <f>SUM(G4:G40)</f>
        <v>11923795.8816</v>
      </c>
      <c r="H3" s="27">
        <f>RA!J7</f>
        <v>11.539085441524101</v>
      </c>
      <c r="I3" s="20">
        <f>SUM(I4:I40)</f>
        <v>13479173.144046718</v>
      </c>
      <c r="J3" s="21">
        <f>SUM(J4:J40)</f>
        <v>11923795.848753605</v>
      </c>
      <c r="K3" s="22">
        <f>E3-I3</f>
        <v>-4.4726467188447714</v>
      </c>
      <c r="L3" s="22">
        <f>G3-J3</f>
        <v>3.2846394926309586E-2</v>
      </c>
    </row>
    <row r="4" spans="1:13">
      <c r="A4" s="63">
        <f>RA!A8</f>
        <v>42331</v>
      </c>
      <c r="B4" s="12">
        <v>12</v>
      </c>
      <c r="C4" s="60" t="s">
        <v>6</v>
      </c>
      <c r="D4" s="60"/>
      <c r="E4" s="15">
        <f>VLOOKUP(C4,RA!B8:D36,3,0)</f>
        <v>528337.39359999995</v>
      </c>
      <c r="F4" s="25">
        <f>VLOOKUP(C4,RA!B8:I39,8,0)</f>
        <v>132623.63690000001</v>
      </c>
      <c r="G4" s="16">
        <f t="shared" ref="G4:G40" si="0">E4-F4</f>
        <v>395713.75669999991</v>
      </c>
      <c r="H4" s="27">
        <f>RA!J8</f>
        <v>25.1020727486891</v>
      </c>
      <c r="I4" s="20">
        <f>VLOOKUP(B4,RMS!B:D,3,FALSE)</f>
        <v>528338.04023333301</v>
      </c>
      <c r="J4" s="21">
        <f>VLOOKUP(B4,RMS!B:E,4,FALSE)</f>
        <v>395713.77248119703</v>
      </c>
      <c r="K4" s="22">
        <f t="shared" ref="K4:K40" si="1">E4-I4</f>
        <v>-0.64663333306089044</v>
      </c>
      <c r="L4" s="22">
        <f t="shared" ref="L4:L40" si="2">G4-J4</f>
        <v>-1.57811971148476E-2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84725.857699999993</v>
      </c>
      <c r="F5" s="25">
        <f>VLOOKUP(C5,RA!B9:I40,8,0)</f>
        <v>16471.823100000001</v>
      </c>
      <c r="G5" s="16">
        <f t="shared" si="0"/>
        <v>68254.034599999984</v>
      </c>
      <c r="H5" s="27">
        <f>RA!J9</f>
        <v>19.4413176179626</v>
      </c>
      <c r="I5" s="20">
        <f>VLOOKUP(B5,RMS!B:D,3,FALSE)</f>
        <v>84725.879976438999</v>
      </c>
      <c r="J5" s="21">
        <f>VLOOKUP(B5,RMS!B:E,4,FALSE)</f>
        <v>68254.03109258</v>
      </c>
      <c r="K5" s="22">
        <f t="shared" si="1"/>
        <v>-2.2276439005509019E-2</v>
      </c>
      <c r="L5" s="22">
        <f t="shared" si="2"/>
        <v>3.5074199840892106E-3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80559.428199999995</v>
      </c>
      <c r="F6" s="25">
        <f>VLOOKUP(C6,RA!B10:I41,8,0)</f>
        <v>24311.705600000001</v>
      </c>
      <c r="G6" s="16">
        <f t="shared" si="0"/>
        <v>56247.722599999994</v>
      </c>
      <c r="H6" s="27">
        <f>RA!J10</f>
        <v>30.178597518893501</v>
      </c>
      <c r="I6" s="20">
        <f>VLOOKUP(B6,RMS!B:D,3,FALSE)</f>
        <v>80561.115769926604</v>
      </c>
      <c r="J6" s="21">
        <f>VLOOKUP(B6,RMS!B:E,4,FALSE)</f>
        <v>56247.722768054497</v>
      </c>
      <c r="K6" s="22">
        <f>E6-I6</f>
        <v>-1.6875699266092852</v>
      </c>
      <c r="L6" s="22">
        <f t="shared" si="2"/>
        <v>-1.6805450286483392E-4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63392.319000000003</v>
      </c>
      <c r="F7" s="25">
        <f>VLOOKUP(C7,RA!B11:I42,8,0)</f>
        <v>12266.633</v>
      </c>
      <c r="G7" s="16">
        <f t="shared" si="0"/>
        <v>51125.686000000002</v>
      </c>
      <c r="H7" s="27">
        <f>RA!J11</f>
        <v>19.350345899161699</v>
      </c>
      <c r="I7" s="20">
        <f>VLOOKUP(B7,RMS!B:D,3,FALSE)</f>
        <v>63392.351260683798</v>
      </c>
      <c r="J7" s="21">
        <f>VLOOKUP(B7,RMS!B:E,4,FALSE)</f>
        <v>51125.686152136797</v>
      </c>
      <c r="K7" s="22">
        <f t="shared" si="1"/>
        <v>-3.2260683794447687E-2</v>
      </c>
      <c r="L7" s="22">
        <f t="shared" si="2"/>
        <v>-1.5213679580483586E-4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205915.7887</v>
      </c>
      <c r="F8" s="25">
        <f>VLOOKUP(C8,RA!B12:I43,8,0)</f>
        <v>31326.634900000001</v>
      </c>
      <c r="G8" s="16">
        <f t="shared" si="0"/>
        <v>174589.1538</v>
      </c>
      <c r="H8" s="27">
        <f>RA!J12</f>
        <v>15.2133234162243</v>
      </c>
      <c r="I8" s="20">
        <f>VLOOKUP(B8,RMS!B:D,3,FALSE)</f>
        <v>205915.817657265</v>
      </c>
      <c r="J8" s="21">
        <f>VLOOKUP(B8,RMS!B:E,4,FALSE)</f>
        <v>174589.151974359</v>
      </c>
      <c r="K8" s="22">
        <f t="shared" si="1"/>
        <v>-2.8957264992641285E-2</v>
      </c>
      <c r="L8" s="22">
        <f t="shared" si="2"/>
        <v>1.8256409966852516E-3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306729.50449999998</v>
      </c>
      <c r="F9" s="25">
        <f>VLOOKUP(C9,RA!B13:I44,8,0)</f>
        <v>90310.681599999996</v>
      </c>
      <c r="G9" s="16">
        <f t="shared" si="0"/>
        <v>216418.82289999997</v>
      </c>
      <c r="H9" s="27">
        <f>RA!J13</f>
        <v>29.443102236681</v>
      </c>
      <c r="I9" s="20">
        <f>VLOOKUP(B9,RMS!B:D,3,FALSE)</f>
        <v>306729.693268376</v>
      </c>
      <c r="J9" s="21">
        <f>VLOOKUP(B9,RMS!B:E,4,FALSE)</f>
        <v>216418.82079316201</v>
      </c>
      <c r="K9" s="22">
        <f t="shared" si="1"/>
        <v>-0.18876837601419538</v>
      </c>
      <c r="L9" s="22">
        <f t="shared" si="2"/>
        <v>2.106837957398966E-3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159023.75769999999</v>
      </c>
      <c r="F10" s="25">
        <f>VLOOKUP(C10,RA!B14:I44,8,0)</f>
        <v>28990.331099999999</v>
      </c>
      <c r="G10" s="16">
        <f t="shared" si="0"/>
        <v>130033.42659999999</v>
      </c>
      <c r="H10" s="27">
        <f>RA!J14</f>
        <v>18.230188695886898</v>
      </c>
      <c r="I10" s="20">
        <f>VLOOKUP(B10,RMS!B:D,3,FALSE)</f>
        <v>159023.75458034201</v>
      </c>
      <c r="J10" s="21">
        <f>VLOOKUP(B10,RMS!B:E,4,FALSE)</f>
        <v>130033.42691794899</v>
      </c>
      <c r="K10" s="22">
        <f t="shared" si="1"/>
        <v>3.1196579802781343E-3</v>
      </c>
      <c r="L10" s="22">
        <f t="shared" si="2"/>
        <v>-3.1794900132808834E-4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105361.738</v>
      </c>
      <c r="F11" s="25">
        <f>VLOOKUP(C11,RA!B15:I45,8,0)</f>
        <v>15588.812099999999</v>
      </c>
      <c r="G11" s="16">
        <f t="shared" si="0"/>
        <v>89772.925900000002</v>
      </c>
      <c r="H11" s="27">
        <f>RA!J15</f>
        <v>14.7955153321408</v>
      </c>
      <c r="I11" s="20">
        <f>VLOOKUP(B11,RMS!B:D,3,FALSE)</f>
        <v>105361.803678632</v>
      </c>
      <c r="J11" s="21">
        <f>VLOOKUP(B11,RMS!B:E,4,FALSE)</f>
        <v>89772.927052991494</v>
      </c>
      <c r="K11" s="22">
        <f t="shared" si="1"/>
        <v>-6.5678632003255188E-2</v>
      </c>
      <c r="L11" s="22">
        <f t="shared" si="2"/>
        <v>-1.1529914918355644E-3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487171.09789999999</v>
      </c>
      <c r="F12" s="25">
        <f>VLOOKUP(C12,RA!B16:I46,8,0)</f>
        <v>13688.1373</v>
      </c>
      <c r="G12" s="16">
        <f t="shared" si="0"/>
        <v>473482.96059999999</v>
      </c>
      <c r="H12" s="27">
        <f>RA!J16</f>
        <v>2.8097186715312299</v>
      </c>
      <c r="I12" s="20">
        <f>VLOOKUP(B12,RMS!B:D,3,FALSE)</f>
        <v>487170.769950427</v>
      </c>
      <c r="J12" s="21">
        <f>VLOOKUP(B12,RMS!B:E,4,FALSE)</f>
        <v>473482.96060683799</v>
      </c>
      <c r="K12" s="22">
        <f t="shared" si="1"/>
        <v>0.3279495729948394</v>
      </c>
      <c r="L12" s="22">
        <f t="shared" si="2"/>
        <v>-6.8380031734704971E-6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416115.65870000003</v>
      </c>
      <c r="F13" s="25">
        <f>VLOOKUP(C13,RA!B17:I47,8,0)</f>
        <v>44425.193800000001</v>
      </c>
      <c r="G13" s="16">
        <f t="shared" si="0"/>
        <v>371690.46490000002</v>
      </c>
      <c r="H13" s="27">
        <f>RA!J17</f>
        <v>10.676164876561</v>
      </c>
      <c r="I13" s="20">
        <f>VLOOKUP(B13,RMS!B:D,3,FALSE)</f>
        <v>416115.59934017097</v>
      </c>
      <c r="J13" s="21">
        <f>VLOOKUP(B13,RMS!B:E,4,FALSE)</f>
        <v>371690.46487435902</v>
      </c>
      <c r="K13" s="22">
        <f t="shared" si="1"/>
        <v>5.9359829057939351E-2</v>
      </c>
      <c r="L13" s="22">
        <f t="shared" si="2"/>
        <v>2.5640998501330614E-5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1109919.0866</v>
      </c>
      <c r="F14" s="25">
        <f>VLOOKUP(C14,RA!B18:I48,8,0)</f>
        <v>166665.89970000001</v>
      </c>
      <c r="G14" s="16">
        <f t="shared" si="0"/>
        <v>943253.18690000009</v>
      </c>
      <c r="H14" s="27">
        <f>RA!J18</f>
        <v>15.016040512515699</v>
      </c>
      <c r="I14" s="20">
        <f>VLOOKUP(B14,RMS!B:D,3,FALSE)</f>
        <v>1109919.04367949</v>
      </c>
      <c r="J14" s="21">
        <f>VLOOKUP(B14,RMS!B:E,4,FALSE)</f>
        <v>943253.19382222195</v>
      </c>
      <c r="K14" s="22">
        <f t="shared" si="1"/>
        <v>4.2920510051771998E-2</v>
      </c>
      <c r="L14" s="22">
        <f t="shared" si="2"/>
        <v>-6.9222218589857221E-3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476360.2475</v>
      </c>
      <c r="F15" s="25">
        <f>VLOOKUP(C15,RA!B19:I49,8,0)</f>
        <v>39656.012999999999</v>
      </c>
      <c r="G15" s="16">
        <f t="shared" si="0"/>
        <v>436704.23450000002</v>
      </c>
      <c r="H15" s="27">
        <f>RA!J19</f>
        <v>8.32479477624757</v>
      </c>
      <c r="I15" s="20">
        <f>VLOOKUP(B15,RMS!B:D,3,FALSE)</f>
        <v>476360.28364273498</v>
      </c>
      <c r="J15" s="21">
        <f>VLOOKUP(B15,RMS!B:E,4,FALSE)</f>
        <v>436704.23394017102</v>
      </c>
      <c r="K15" s="22">
        <f t="shared" si="1"/>
        <v>-3.6142734985332936E-2</v>
      </c>
      <c r="L15" s="22">
        <f t="shared" si="2"/>
        <v>5.5982900084927678E-4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822337.24950000003</v>
      </c>
      <c r="F16" s="25">
        <f>VLOOKUP(C16,RA!B20:I50,8,0)</f>
        <v>64911.787199999999</v>
      </c>
      <c r="G16" s="16">
        <f t="shared" si="0"/>
        <v>757425.46230000001</v>
      </c>
      <c r="H16" s="27">
        <f>RA!J20</f>
        <v>7.8935725262923304</v>
      </c>
      <c r="I16" s="20">
        <f>VLOOKUP(B16,RMS!B:D,3,FALSE)</f>
        <v>822337.20369999995</v>
      </c>
      <c r="J16" s="21">
        <f>VLOOKUP(B16,RMS!B:E,4,FALSE)</f>
        <v>757425.46230000001</v>
      </c>
      <c r="K16" s="22">
        <f t="shared" si="1"/>
        <v>4.5800000079907477E-2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285473.86609999998</v>
      </c>
      <c r="F17" s="25">
        <f>VLOOKUP(C17,RA!B21:I51,8,0)</f>
        <v>38848.8024</v>
      </c>
      <c r="G17" s="16">
        <f t="shared" si="0"/>
        <v>246625.0637</v>
      </c>
      <c r="H17" s="27">
        <f>RA!J21</f>
        <v>13.6085319930447</v>
      </c>
      <c r="I17" s="20">
        <f>VLOOKUP(B17,RMS!B:D,3,FALSE)</f>
        <v>285473.903881673</v>
      </c>
      <c r="J17" s="21">
        <f>VLOOKUP(B17,RMS!B:E,4,FALSE)</f>
        <v>246625.063611255</v>
      </c>
      <c r="K17" s="22">
        <f t="shared" si="1"/>
        <v>-3.7781673017889261E-2</v>
      </c>
      <c r="L17" s="22">
        <f t="shared" si="2"/>
        <v>8.8745000539347529E-5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874003.78480000002</v>
      </c>
      <c r="F18" s="25">
        <f>VLOOKUP(C18,RA!B22:I52,8,0)</f>
        <v>97197.361600000004</v>
      </c>
      <c r="G18" s="16">
        <f t="shared" si="0"/>
        <v>776806.42320000008</v>
      </c>
      <c r="H18" s="27">
        <f>RA!J22</f>
        <v>11.1209314296324</v>
      </c>
      <c r="I18" s="20">
        <f>VLOOKUP(B18,RMS!B:D,3,FALSE)</f>
        <v>874004.82669999998</v>
      </c>
      <c r="J18" s="21">
        <f>VLOOKUP(B18,RMS!B:E,4,FALSE)</f>
        <v>776806.42290000001</v>
      </c>
      <c r="K18" s="22">
        <f t="shared" si="1"/>
        <v>-1.0418999999528751</v>
      </c>
      <c r="L18" s="22">
        <f t="shared" si="2"/>
        <v>3.0000007245689631E-4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1918843.71</v>
      </c>
      <c r="F19" s="25">
        <f>VLOOKUP(C19,RA!B23:I53,8,0)</f>
        <v>217796.13430000001</v>
      </c>
      <c r="G19" s="16">
        <f t="shared" si="0"/>
        <v>1701047.5756999999</v>
      </c>
      <c r="H19" s="27">
        <f>RA!J23</f>
        <v>11.350384253025</v>
      </c>
      <c r="I19" s="20">
        <f>VLOOKUP(B19,RMS!B:D,3,FALSE)</f>
        <v>1918845.0568316199</v>
      </c>
      <c r="J19" s="21">
        <f>VLOOKUP(B19,RMS!B:E,4,FALSE)</f>
        <v>1701047.5967359</v>
      </c>
      <c r="K19" s="22">
        <f t="shared" si="1"/>
        <v>-1.3468316199723631</v>
      </c>
      <c r="L19" s="22">
        <f t="shared" si="2"/>
        <v>-2.1035900106653571E-2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210366.38020000001</v>
      </c>
      <c r="F20" s="25">
        <f>VLOOKUP(C20,RA!B24:I54,8,0)</f>
        <v>34451.087599999999</v>
      </c>
      <c r="G20" s="16">
        <f t="shared" si="0"/>
        <v>175915.29260000002</v>
      </c>
      <c r="H20" s="27">
        <f>RA!J24</f>
        <v>16.3767078975484</v>
      </c>
      <c r="I20" s="20">
        <f>VLOOKUP(B20,RMS!B:D,3,FALSE)</f>
        <v>210366.439309462</v>
      </c>
      <c r="J20" s="21">
        <f>VLOOKUP(B20,RMS!B:E,4,FALSE)</f>
        <v>175915.28763140901</v>
      </c>
      <c r="K20" s="22">
        <f t="shared" si="1"/>
        <v>-5.9109461988555267E-2</v>
      </c>
      <c r="L20" s="22">
        <f t="shared" si="2"/>
        <v>4.9685910053085536E-3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292209.34149999998</v>
      </c>
      <c r="F21" s="25">
        <f>VLOOKUP(C21,RA!B25:I55,8,0)</f>
        <v>19824.5579</v>
      </c>
      <c r="G21" s="16">
        <f t="shared" si="0"/>
        <v>272384.78359999997</v>
      </c>
      <c r="H21" s="27">
        <f>RA!J25</f>
        <v>6.7843682882396799</v>
      </c>
      <c r="I21" s="20">
        <f>VLOOKUP(B21,RMS!B:D,3,FALSE)</f>
        <v>292209.33687496401</v>
      </c>
      <c r="J21" s="21">
        <f>VLOOKUP(B21,RMS!B:E,4,FALSE)</f>
        <v>272384.781115241</v>
      </c>
      <c r="K21" s="22">
        <f t="shared" si="1"/>
        <v>4.6250359737314284E-3</v>
      </c>
      <c r="L21" s="22">
        <f t="shared" si="2"/>
        <v>2.484758966602385E-3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514701.24410000001</v>
      </c>
      <c r="F22" s="25">
        <f>VLOOKUP(C22,RA!B26:I56,8,0)</f>
        <v>101322.25</v>
      </c>
      <c r="G22" s="16">
        <f t="shared" si="0"/>
        <v>413378.99410000001</v>
      </c>
      <c r="H22" s="27">
        <f>RA!J26</f>
        <v>19.685643110727401</v>
      </c>
      <c r="I22" s="20">
        <f>VLOOKUP(B22,RMS!B:D,3,FALSE)</f>
        <v>514701.21595419402</v>
      </c>
      <c r="J22" s="21">
        <f>VLOOKUP(B22,RMS!B:E,4,FALSE)</f>
        <v>413378.980059792</v>
      </c>
      <c r="K22" s="22">
        <f t="shared" si="1"/>
        <v>2.8145805990789086E-2</v>
      </c>
      <c r="L22" s="22">
        <f t="shared" si="2"/>
        <v>1.4040208014193922E-2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208075.2904</v>
      </c>
      <c r="F23" s="25">
        <f>VLOOKUP(C23,RA!B27:I57,8,0)</f>
        <v>56630.111599999997</v>
      </c>
      <c r="G23" s="16">
        <f t="shared" si="0"/>
        <v>151445.17879999999</v>
      </c>
      <c r="H23" s="27">
        <f>RA!J27</f>
        <v>27.216163673800601</v>
      </c>
      <c r="I23" s="20">
        <f>VLOOKUP(B23,RMS!B:D,3,FALSE)</f>
        <v>208075.13607835301</v>
      </c>
      <c r="J23" s="21">
        <f>VLOOKUP(B23,RMS!B:E,4,FALSE)</f>
        <v>151445.20884951801</v>
      </c>
      <c r="K23" s="22">
        <f t="shared" si="1"/>
        <v>0.15432164698722772</v>
      </c>
      <c r="L23" s="22">
        <f t="shared" si="2"/>
        <v>-3.0049518012674525E-2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1055805.9458000001</v>
      </c>
      <c r="F24" s="25">
        <f>VLOOKUP(C24,RA!B28:I58,8,0)</f>
        <v>60422.625500000002</v>
      </c>
      <c r="G24" s="16">
        <f t="shared" si="0"/>
        <v>995383.32030000014</v>
      </c>
      <c r="H24" s="27">
        <f>RA!J28</f>
        <v>5.7228911941973299</v>
      </c>
      <c r="I24" s="20">
        <f>VLOOKUP(B24,RMS!B:D,3,FALSE)</f>
        <v>1055805.94631239</v>
      </c>
      <c r="J24" s="21">
        <f>VLOOKUP(B24,RMS!B:E,4,FALSE)</f>
        <v>995383.315863717</v>
      </c>
      <c r="K24" s="22">
        <f t="shared" si="1"/>
        <v>-5.1238993182778358E-4</v>
      </c>
      <c r="L24" s="22">
        <f t="shared" si="2"/>
        <v>4.4362831395119429E-3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647638.00789999997</v>
      </c>
      <c r="F25" s="25">
        <f>VLOOKUP(C25,RA!B29:I59,8,0)</f>
        <v>81580.160399999993</v>
      </c>
      <c r="G25" s="16">
        <f t="shared" si="0"/>
        <v>566057.84749999992</v>
      </c>
      <c r="H25" s="27">
        <f>RA!J29</f>
        <v>12.596567743843201</v>
      </c>
      <c r="I25" s="20">
        <f>VLOOKUP(B25,RMS!B:D,3,FALSE)</f>
        <v>647638.06665398204</v>
      </c>
      <c r="J25" s="21">
        <f>VLOOKUP(B25,RMS!B:E,4,FALSE)</f>
        <v>566057.81769072602</v>
      </c>
      <c r="K25" s="22">
        <f t="shared" si="1"/>
        <v>-5.8753982069902122E-2</v>
      </c>
      <c r="L25" s="22">
        <f t="shared" si="2"/>
        <v>2.9809273895807564E-2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689962.79180000001</v>
      </c>
      <c r="F26" s="25">
        <f>VLOOKUP(C26,RA!B30:I60,8,0)</f>
        <v>98935.381999999998</v>
      </c>
      <c r="G26" s="16">
        <f t="shared" si="0"/>
        <v>591027.40980000002</v>
      </c>
      <c r="H26" s="27">
        <f>RA!J30</f>
        <v>14.3392344015963</v>
      </c>
      <c r="I26" s="20">
        <f>VLOOKUP(B26,RMS!B:D,3,FALSE)</f>
        <v>689962.80950354005</v>
      </c>
      <c r="J26" s="21">
        <f>VLOOKUP(B26,RMS!B:E,4,FALSE)</f>
        <v>591027.40798263601</v>
      </c>
      <c r="K26" s="22">
        <f t="shared" si="1"/>
        <v>-1.770354004111141E-2</v>
      </c>
      <c r="L26" s="22">
        <f t="shared" si="2"/>
        <v>1.8173640128225088E-3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638082.9388</v>
      </c>
      <c r="F27" s="25">
        <f>VLOOKUP(C27,RA!B31:I61,8,0)</f>
        <v>27562.4483</v>
      </c>
      <c r="G27" s="16">
        <f t="shared" si="0"/>
        <v>610520.49049999996</v>
      </c>
      <c r="H27" s="27">
        <f>RA!J31</f>
        <v>4.3195714262216196</v>
      </c>
      <c r="I27" s="20">
        <f>VLOOKUP(B27,RMS!B:D,3,FALSE)</f>
        <v>638082.87300796504</v>
      </c>
      <c r="J27" s="21">
        <f>VLOOKUP(B27,RMS!B:E,4,FALSE)</f>
        <v>610520.46253362799</v>
      </c>
      <c r="K27" s="22">
        <f t="shared" si="1"/>
        <v>6.579203496221453E-2</v>
      </c>
      <c r="L27" s="22">
        <f t="shared" si="2"/>
        <v>2.7966371970251203E-2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94240.777199999997</v>
      </c>
      <c r="F28" s="25">
        <f>VLOOKUP(C28,RA!B32:I62,8,0)</f>
        <v>25311.537799999998</v>
      </c>
      <c r="G28" s="16">
        <f t="shared" si="0"/>
        <v>68929.239399999991</v>
      </c>
      <c r="H28" s="27">
        <f>RA!J32</f>
        <v>26.858371240172701</v>
      </c>
      <c r="I28" s="20">
        <f>VLOOKUP(B28,RMS!B:D,3,FALSE)</f>
        <v>94240.719326367107</v>
      </c>
      <c r="J28" s="21">
        <f>VLOOKUP(B28,RMS!B:E,4,FALSE)</f>
        <v>68929.2367537877</v>
      </c>
      <c r="K28" s="22">
        <f t="shared" si="1"/>
        <v>5.7873632889823057E-2</v>
      </c>
      <c r="L28" s="22">
        <f t="shared" si="2"/>
        <v>2.6462122914381325E-3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180828.5086</v>
      </c>
      <c r="F30" s="25">
        <f>VLOOKUP(C30,RA!B34:I65,8,0)</f>
        <v>19041.571800000002</v>
      </c>
      <c r="G30" s="16">
        <f t="shared" si="0"/>
        <v>161786.9368</v>
      </c>
      <c r="H30" s="27">
        <f>RA!J34</f>
        <v>0</v>
      </c>
      <c r="I30" s="20">
        <f>VLOOKUP(B30,RMS!B:D,3,FALSE)</f>
        <v>180828.50769999999</v>
      </c>
      <c r="J30" s="21">
        <f>VLOOKUP(B30,RMS!B:E,4,FALSE)</f>
        <v>161786.92329999999</v>
      </c>
      <c r="K30" s="22">
        <f t="shared" si="1"/>
        <v>9.0000001364387572E-4</v>
      </c>
      <c r="L30" s="22">
        <f t="shared" si="2"/>
        <v>1.3500000000931323E-2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118717.98</v>
      </c>
      <c r="F31" s="25">
        <f>VLOOKUP(C31,RA!B35:I66,8,0)</f>
        <v>2377.59</v>
      </c>
      <c r="G31" s="16">
        <f t="shared" si="0"/>
        <v>116340.39</v>
      </c>
      <c r="H31" s="27">
        <f>RA!J35</f>
        <v>10.530182407311001</v>
      </c>
      <c r="I31" s="20">
        <f>VLOOKUP(B31,RMS!B:D,3,FALSE)</f>
        <v>118717.98</v>
      </c>
      <c r="J31" s="21">
        <f>VLOOKUP(B31,RMS!B:E,4,FALSE)</f>
        <v>116340.39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158465.85999999999</v>
      </c>
      <c r="F32" s="25">
        <f>VLOOKUP(C32,RA!B34:I66,8,0)</f>
        <v>-19335.04</v>
      </c>
      <c r="G32" s="16">
        <f t="shared" si="0"/>
        <v>177800.9</v>
      </c>
      <c r="H32" s="27">
        <f>RA!J35</f>
        <v>10.530182407311001</v>
      </c>
      <c r="I32" s="20">
        <f>VLOOKUP(B32,RMS!B:D,3,FALSE)</f>
        <v>158465.85999999999</v>
      </c>
      <c r="J32" s="21">
        <f>VLOOKUP(B32,RMS!B:E,4,FALSE)</f>
        <v>177800.9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30579.5</v>
      </c>
      <c r="F33" s="25">
        <f>VLOOKUP(C33,RA!B34:I67,8,0)</f>
        <v>846.17</v>
      </c>
      <c r="G33" s="16">
        <f t="shared" si="0"/>
        <v>29733.33</v>
      </c>
      <c r="H33" s="27">
        <f>RA!J34</f>
        <v>0</v>
      </c>
      <c r="I33" s="20">
        <f>VLOOKUP(B33,RMS!B:D,3,FALSE)</f>
        <v>30579.5</v>
      </c>
      <c r="J33" s="21">
        <f>VLOOKUP(B33,RMS!B:E,4,FALSE)</f>
        <v>29733.33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94474.42</v>
      </c>
      <c r="F34" s="25">
        <f>VLOOKUP(C34,RA!B35:I68,8,0)</f>
        <v>-12338.51</v>
      </c>
      <c r="G34" s="16">
        <f t="shared" si="0"/>
        <v>106812.93</v>
      </c>
      <c r="H34" s="27">
        <f>RA!J35</f>
        <v>10.530182407311001</v>
      </c>
      <c r="I34" s="20">
        <f>VLOOKUP(B34,RMS!B:D,3,FALSE)</f>
        <v>94474.42</v>
      </c>
      <c r="J34" s="21">
        <f>VLOOKUP(B34,RMS!B:E,4,FALSE)</f>
        <v>106812.93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29.14</v>
      </c>
      <c r="F35" s="25">
        <f>VLOOKUP(C35,RA!B36:I69,8,0)</f>
        <v>-2359.85</v>
      </c>
      <c r="G35" s="16">
        <f t="shared" si="0"/>
        <v>2388.9899999999998</v>
      </c>
      <c r="H35" s="27">
        <f>RA!J36</f>
        <v>2.0027210705573002</v>
      </c>
      <c r="I35" s="20">
        <f>VLOOKUP(B35,RMS!B:D,3,FALSE)</f>
        <v>29.14</v>
      </c>
      <c r="J35" s="21">
        <f>VLOOKUP(B35,RMS!B:E,4,FALSE)</f>
        <v>2388.9899999999998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69415.811499999996</v>
      </c>
      <c r="F36" s="25">
        <f>VLOOKUP(C36,RA!B8:I69,8,0)</f>
        <v>4110.7345999999998</v>
      </c>
      <c r="G36" s="16">
        <f t="shared" si="0"/>
        <v>65305.0769</v>
      </c>
      <c r="H36" s="27">
        <f>RA!J36</f>
        <v>2.0027210705573002</v>
      </c>
      <c r="I36" s="20">
        <f>VLOOKUP(B36,RMS!B:D,3,FALSE)</f>
        <v>69415.811965811998</v>
      </c>
      <c r="J36" s="21">
        <f>VLOOKUP(B36,RMS!B:E,4,FALSE)</f>
        <v>65305.0769230769</v>
      </c>
      <c r="K36" s="22">
        <f t="shared" si="1"/>
        <v>-4.6581200149375945E-4</v>
      </c>
      <c r="L36" s="22">
        <f t="shared" si="2"/>
        <v>-2.3076900106389076E-5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349050.15289999999</v>
      </c>
      <c r="F37" s="25">
        <f>VLOOKUP(C37,RA!B8:I70,8,0)</f>
        <v>19691.852599999998</v>
      </c>
      <c r="G37" s="16">
        <f t="shared" si="0"/>
        <v>329358.3003</v>
      </c>
      <c r="H37" s="27">
        <f>RA!J37</f>
        <v>-12.201391517390601</v>
      </c>
      <c r="I37" s="20">
        <f>VLOOKUP(B37,RMS!B:D,3,FALSE)</f>
        <v>349050.14499316202</v>
      </c>
      <c r="J37" s="21">
        <f>VLOOKUP(B37,RMS!B:E,4,FALSE)</f>
        <v>329358.30218119698</v>
      </c>
      <c r="K37" s="22">
        <f t="shared" si="1"/>
        <v>7.9068379709497094E-3</v>
      </c>
      <c r="L37" s="22">
        <f t="shared" si="2"/>
        <v>-1.8811969785019755E-3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107138.55</v>
      </c>
      <c r="F38" s="25">
        <f>VLOOKUP(C38,RA!B9:I71,8,0)</f>
        <v>-10020.51</v>
      </c>
      <c r="G38" s="16">
        <f t="shared" si="0"/>
        <v>117159.06</v>
      </c>
      <c r="H38" s="27">
        <f>RA!J38</f>
        <v>2.76711522425154</v>
      </c>
      <c r="I38" s="20">
        <f>VLOOKUP(B38,RMS!B:D,3,FALSE)</f>
        <v>107138.55</v>
      </c>
      <c r="J38" s="21">
        <f>VLOOKUP(B38,RMS!B:E,4,FALSE)</f>
        <v>117159.06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82147.03</v>
      </c>
      <c r="F39" s="25">
        <f>VLOOKUP(C39,RA!B10:I72,8,0)</f>
        <v>11214.16</v>
      </c>
      <c r="G39" s="16">
        <f t="shared" si="0"/>
        <v>70932.87</v>
      </c>
      <c r="H39" s="27">
        <f>RA!J39</f>
        <v>-13.060159564885399</v>
      </c>
      <c r="I39" s="20">
        <f>VLOOKUP(B39,RMS!B:D,3,FALSE)</f>
        <v>82147.03</v>
      </c>
      <c r="J39" s="21">
        <f>VLOOKUP(B39,RMS!B:E,4,FALSE)</f>
        <v>70932.87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12968.512199999999</v>
      </c>
      <c r="F40" s="25">
        <f>VLOOKUP(C40,RA!B8:I73,8,0)</f>
        <v>1024.8721</v>
      </c>
      <c r="G40" s="16">
        <f t="shared" si="0"/>
        <v>11943.640099999999</v>
      </c>
      <c r="H40" s="27">
        <f>RA!J40</f>
        <v>-8098.3184625943704</v>
      </c>
      <c r="I40" s="20">
        <f>VLOOKUP(B40,RMS!B:D,3,FALSE)</f>
        <v>12968.512215414899</v>
      </c>
      <c r="J40" s="21">
        <f>VLOOKUP(B40,RMS!B:E,4,FALSE)</f>
        <v>11943.6398457</v>
      </c>
      <c r="K40" s="22">
        <f t="shared" si="1"/>
        <v>-1.5414900190080516E-5</v>
      </c>
      <c r="L40" s="22">
        <f t="shared" si="2"/>
        <v>2.5429999914194923E-4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13479168.671399999</v>
      </c>
      <c r="E7" s="48">
        <v>14773397.6568</v>
      </c>
      <c r="F7" s="49">
        <v>91.239462881415903</v>
      </c>
      <c r="G7" s="48">
        <v>19190751.6083</v>
      </c>
      <c r="H7" s="49">
        <v>-29.7621638457857</v>
      </c>
      <c r="I7" s="48">
        <v>1555372.7897999999</v>
      </c>
      <c r="J7" s="49">
        <v>11.539085441524101</v>
      </c>
      <c r="K7" s="48">
        <v>2006033.5088</v>
      </c>
      <c r="L7" s="49">
        <v>10.453126327435699</v>
      </c>
      <c r="M7" s="49">
        <v>-0.22465263766684701</v>
      </c>
      <c r="N7" s="48">
        <v>549036213.08609998</v>
      </c>
      <c r="O7" s="48">
        <v>7152922555.2994003</v>
      </c>
      <c r="P7" s="48">
        <v>782976</v>
      </c>
      <c r="Q7" s="48">
        <v>1074032</v>
      </c>
      <c r="R7" s="49">
        <v>-27.0993787894588</v>
      </c>
      <c r="S7" s="48">
        <v>17.215302475938</v>
      </c>
      <c r="T7" s="48">
        <v>18.268136013265899</v>
      </c>
      <c r="U7" s="50">
        <v>-6.1156842222174399</v>
      </c>
    </row>
    <row r="8" spans="1:23" ht="12" thickBot="1">
      <c r="A8" s="74">
        <v>42331</v>
      </c>
      <c r="B8" s="64" t="s">
        <v>6</v>
      </c>
      <c r="C8" s="65"/>
      <c r="D8" s="51">
        <v>528337.39359999995</v>
      </c>
      <c r="E8" s="51">
        <v>604169.85360000003</v>
      </c>
      <c r="F8" s="52">
        <v>87.448486622074</v>
      </c>
      <c r="G8" s="51">
        <v>691922.04209999996</v>
      </c>
      <c r="H8" s="52">
        <v>-23.642063490782402</v>
      </c>
      <c r="I8" s="51">
        <v>132623.63690000001</v>
      </c>
      <c r="J8" s="52">
        <v>25.1020727486891</v>
      </c>
      <c r="K8" s="51">
        <v>177029.98079999999</v>
      </c>
      <c r="L8" s="52">
        <v>25.5852494975749</v>
      </c>
      <c r="M8" s="52">
        <v>-0.25084081068826503</v>
      </c>
      <c r="N8" s="51">
        <v>19204880.739100002</v>
      </c>
      <c r="O8" s="51">
        <v>255262359.94549999</v>
      </c>
      <c r="P8" s="51">
        <v>21327</v>
      </c>
      <c r="Q8" s="51">
        <v>29389</v>
      </c>
      <c r="R8" s="52">
        <v>-27.432032393072198</v>
      </c>
      <c r="S8" s="51">
        <v>24.773169859802099</v>
      </c>
      <c r="T8" s="51">
        <v>24.699433760931001</v>
      </c>
      <c r="U8" s="53">
        <v>0.29764498967415598</v>
      </c>
    </row>
    <row r="9" spans="1:23" ht="12" thickBot="1">
      <c r="A9" s="75"/>
      <c r="B9" s="64" t="s">
        <v>7</v>
      </c>
      <c r="C9" s="65"/>
      <c r="D9" s="51">
        <v>84725.857699999993</v>
      </c>
      <c r="E9" s="51">
        <v>77592.1005</v>
      </c>
      <c r="F9" s="52">
        <v>109.193922002408</v>
      </c>
      <c r="G9" s="51">
        <v>137075.93609999999</v>
      </c>
      <c r="H9" s="52">
        <v>-38.190567862917597</v>
      </c>
      <c r="I9" s="51">
        <v>16471.823100000001</v>
      </c>
      <c r="J9" s="52">
        <v>19.4413176179626</v>
      </c>
      <c r="K9" s="51">
        <v>29883.3462</v>
      </c>
      <c r="L9" s="52">
        <v>21.8005778769218</v>
      </c>
      <c r="M9" s="52">
        <v>-0.44879589488542598</v>
      </c>
      <c r="N9" s="51">
        <v>2086409.6265</v>
      </c>
      <c r="O9" s="51">
        <v>40758201.814800002</v>
      </c>
      <c r="P9" s="51">
        <v>3430</v>
      </c>
      <c r="Q9" s="51">
        <v>7350</v>
      </c>
      <c r="R9" s="52">
        <v>-53.3333333333333</v>
      </c>
      <c r="S9" s="51">
        <v>24.7014162390671</v>
      </c>
      <c r="T9" s="51">
        <v>17.629828911564601</v>
      </c>
      <c r="U9" s="53">
        <v>28.628266732002999</v>
      </c>
    </row>
    <row r="10" spans="1:23" ht="12" thickBot="1">
      <c r="A10" s="75"/>
      <c r="B10" s="64" t="s">
        <v>8</v>
      </c>
      <c r="C10" s="65"/>
      <c r="D10" s="51">
        <v>80559.428199999995</v>
      </c>
      <c r="E10" s="51">
        <v>95262.677299999996</v>
      </c>
      <c r="F10" s="52">
        <v>84.565572250613201</v>
      </c>
      <c r="G10" s="51">
        <v>160323.2366</v>
      </c>
      <c r="H10" s="52">
        <v>-49.751870091674597</v>
      </c>
      <c r="I10" s="51">
        <v>24311.705600000001</v>
      </c>
      <c r="J10" s="52">
        <v>30.178597518893501</v>
      </c>
      <c r="K10" s="51">
        <v>42718.793400000002</v>
      </c>
      <c r="L10" s="52">
        <v>26.645416039461399</v>
      </c>
      <c r="M10" s="52">
        <v>-0.43088969362135598</v>
      </c>
      <c r="N10" s="51">
        <v>3078598.2401000001</v>
      </c>
      <c r="O10" s="51">
        <v>62211583.021799996</v>
      </c>
      <c r="P10" s="51">
        <v>68934</v>
      </c>
      <c r="Q10" s="51">
        <v>101070</v>
      </c>
      <c r="R10" s="52">
        <v>-31.795785099435999</v>
      </c>
      <c r="S10" s="51">
        <v>1.16864578002147</v>
      </c>
      <c r="T10" s="51">
        <v>1.59996008805778</v>
      </c>
      <c r="U10" s="53">
        <v>-36.907189108096397</v>
      </c>
    </row>
    <row r="11" spans="1:23" ht="12" thickBot="1">
      <c r="A11" s="75"/>
      <c r="B11" s="64" t="s">
        <v>9</v>
      </c>
      <c r="C11" s="65"/>
      <c r="D11" s="51">
        <v>63392.319000000003</v>
      </c>
      <c r="E11" s="51">
        <v>69254.851299999995</v>
      </c>
      <c r="F11" s="52">
        <v>91.534842411826801</v>
      </c>
      <c r="G11" s="51">
        <v>70337.640499999994</v>
      </c>
      <c r="H11" s="52">
        <v>-9.87425999881245</v>
      </c>
      <c r="I11" s="51">
        <v>12266.633</v>
      </c>
      <c r="J11" s="52">
        <v>19.350345899161699</v>
      </c>
      <c r="K11" s="51">
        <v>12837.947700000001</v>
      </c>
      <c r="L11" s="52">
        <v>18.251888474990899</v>
      </c>
      <c r="M11" s="52">
        <v>-4.4502027376228999E-2</v>
      </c>
      <c r="N11" s="51">
        <v>1882900.8459000001</v>
      </c>
      <c r="O11" s="51">
        <v>21221348.315400001</v>
      </c>
      <c r="P11" s="51">
        <v>3100</v>
      </c>
      <c r="Q11" s="51">
        <v>4053</v>
      </c>
      <c r="R11" s="52">
        <v>-23.513446829509</v>
      </c>
      <c r="S11" s="51">
        <v>20.4491351612903</v>
      </c>
      <c r="T11" s="51">
        <v>19.084210066617299</v>
      </c>
      <c r="U11" s="53">
        <v>6.67473261782128</v>
      </c>
    </row>
    <row r="12" spans="1:23" ht="12" thickBot="1">
      <c r="A12" s="75"/>
      <c r="B12" s="64" t="s">
        <v>10</v>
      </c>
      <c r="C12" s="65"/>
      <c r="D12" s="51">
        <v>205915.7887</v>
      </c>
      <c r="E12" s="51">
        <v>230827.39379999999</v>
      </c>
      <c r="F12" s="52">
        <v>89.207691214681105</v>
      </c>
      <c r="G12" s="51">
        <v>213723.49799999999</v>
      </c>
      <c r="H12" s="52">
        <v>-3.6531824404258999</v>
      </c>
      <c r="I12" s="51">
        <v>31326.634900000001</v>
      </c>
      <c r="J12" s="52">
        <v>15.2133234162243</v>
      </c>
      <c r="K12" s="51">
        <v>37099.448199999999</v>
      </c>
      <c r="L12" s="52">
        <v>17.358619219305499</v>
      </c>
      <c r="M12" s="52">
        <v>-0.15560375100134199</v>
      </c>
      <c r="N12" s="51">
        <v>13971182.1404</v>
      </c>
      <c r="O12" s="51">
        <v>85019259.690699995</v>
      </c>
      <c r="P12" s="51">
        <v>2179</v>
      </c>
      <c r="Q12" s="51">
        <v>2569</v>
      </c>
      <c r="R12" s="52">
        <v>-15.1810042818217</v>
      </c>
      <c r="S12" s="51">
        <v>94.500132491968799</v>
      </c>
      <c r="T12" s="51">
        <v>86.877751965745404</v>
      </c>
      <c r="U12" s="53">
        <v>8.0659998300755404</v>
      </c>
    </row>
    <row r="13" spans="1:23" ht="12" thickBot="1">
      <c r="A13" s="75"/>
      <c r="B13" s="64" t="s">
        <v>11</v>
      </c>
      <c r="C13" s="65"/>
      <c r="D13" s="51">
        <v>306729.50449999998</v>
      </c>
      <c r="E13" s="51">
        <v>379834.70069999999</v>
      </c>
      <c r="F13" s="52">
        <v>80.753418246075498</v>
      </c>
      <c r="G13" s="51">
        <v>395657.71779999998</v>
      </c>
      <c r="H13" s="52">
        <v>-22.476046668436801</v>
      </c>
      <c r="I13" s="51">
        <v>90310.681599999996</v>
      </c>
      <c r="J13" s="52">
        <v>29.443102236681</v>
      </c>
      <c r="K13" s="51">
        <v>93564.427599999995</v>
      </c>
      <c r="L13" s="52">
        <v>23.6478206769862</v>
      </c>
      <c r="M13" s="52">
        <v>-3.4775459899249003E-2</v>
      </c>
      <c r="N13" s="51">
        <v>14836541.1325</v>
      </c>
      <c r="O13" s="51">
        <v>123172846.25560001</v>
      </c>
      <c r="P13" s="51">
        <v>8717</v>
      </c>
      <c r="Q13" s="51">
        <v>11608</v>
      </c>
      <c r="R13" s="52">
        <v>-24.905237767057201</v>
      </c>
      <c r="S13" s="51">
        <v>35.187507686130601</v>
      </c>
      <c r="T13" s="51">
        <v>34.144334398690603</v>
      </c>
      <c r="U13" s="53">
        <v>2.9646126027026498</v>
      </c>
    </row>
    <row r="14" spans="1:23" ht="12" thickBot="1">
      <c r="A14" s="75"/>
      <c r="B14" s="64" t="s">
        <v>12</v>
      </c>
      <c r="C14" s="65"/>
      <c r="D14" s="51">
        <v>159023.75769999999</v>
      </c>
      <c r="E14" s="51">
        <v>204046.07199999999</v>
      </c>
      <c r="F14" s="52">
        <v>77.935221267087201</v>
      </c>
      <c r="G14" s="51">
        <v>236382.473</v>
      </c>
      <c r="H14" s="52">
        <v>-32.726079187774602</v>
      </c>
      <c r="I14" s="51">
        <v>28990.331099999999</v>
      </c>
      <c r="J14" s="52">
        <v>18.230188695886898</v>
      </c>
      <c r="K14" s="51">
        <v>46647.504999999997</v>
      </c>
      <c r="L14" s="52">
        <v>19.733910221000201</v>
      </c>
      <c r="M14" s="52">
        <v>-0.37852343656965098</v>
      </c>
      <c r="N14" s="51">
        <v>4912558.0570999999</v>
      </c>
      <c r="O14" s="51">
        <v>60248742.879000001</v>
      </c>
      <c r="P14" s="51">
        <v>2310</v>
      </c>
      <c r="Q14" s="51">
        <v>2858</v>
      </c>
      <c r="R14" s="52">
        <v>-19.174247725682299</v>
      </c>
      <c r="S14" s="51">
        <v>68.841453549783594</v>
      </c>
      <c r="T14" s="51">
        <v>69.448006927921597</v>
      </c>
      <c r="U14" s="53">
        <v>-0.88108740716732703</v>
      </c>
    </row>
    <row r="15" spans="1:23" ht="12" thickBot="1">
      <c r="A15" s="75"/>
      <c r="B15" s="64" t="s">
        <v>13</v>
      </c>
      <c r="C15" s="65"/>
      <c r="D15" s="51">
        <v>105361.738</v>
      </c>
      <c r="E15" s="51">
        <v>135104.44820000001</v>
      </c>
      <c r="F15" s="52">
        <v>77.985395302476803</v>
      </c>
      <c r="G15" s="51">
        <v>128875.6002</v>
      </c>
      <c r="H15" s="52">
        <v>-18.245394910680702</v>
      </c>
      <c r="I15" s="51">
        <v>15588.812099999999</v>
      </c>
      <c r="J15" s="52">
        <v>14.7955153321408</v>
      </c>
      <c r="K15" s="51">
        <v>23660.441900000002</v>
      </c>
      <c r="L15" s="52">
        <v>18.3591322665281</v>
      </c>
      <c r="M15" s="52">
        <v>-0.34114450753347902</v>
      </c>
      <c r="N15" s="51">
        <v>6276947.6744999997</v>
      </c>
      <c r="O15" s="51">
        <v>48640851.0396</v>
      </c>
      <c r="P15" s="51">
        <v>3260</v>
      </c>
      <c r="Q15" s="51">
        <v>4325</v>
      </c>
      <c r="R15" s="52">
        <v>-24.624277456647398</v>
      </c>
      <c r="S15" s="51">
        <v>32.319551533742299</v>
      </c>
      <c r="T15" s="51">
        <v>32.298240069364198</v>
      </c>
      <c r="U15" s="53">
        <v>6.5939851782644998E-2</v>
      </c>
    </row>
    <row r="16" spans="1:23" ht="12" thickBot="1">
      <c r="A16" s="75"/>
      <c r="B16" s="64" t="s">
        <v>14</v>
      </c>
      <c r="C16" s="65"/>
      <c r="D16" s="51">
        <v>487171.09789999999</v>
      </c>
      <c r="E16" s="51">
        <v>752665.13179999997</v>
      </c>
      <c r="F16" s="52">
        <v>64.726141456151893</v>
      </c>
      <c r="G16" s="51">
        <v>967065.77590000001</v>
      </c>
      <c r="H16" s="52">
        <v>-49.623788780384203</v>
      </c>
      <c r="I16" s="51">
        <v>13688.1373</v>
      </c>
      <c r="J16" s="52">
        <v>2.8097186715312299</v>
      </c>
      <c r="K16" s="51">
        <v>47993.748699999996</v>
      </c>
      <c r="L16" s="52">
        <v>4.9628215469971098</v>
      </c>
      <c r="M16" s="52">
        <v>-0.71479332890702096</v>
      </c>
      <c r="N16" s="51">
        <v>22272287.225299999</v>
      </c>
      <c r="O16" s="51">
        <v>354438751.56569999</v>
      </c>
      <c r="P16" s="51">
        <v>24207</v>
      </c>
      <c r="Q16" s="51">
        <v>45166</v>
      </c>
      <c r="R16" s="52">
        <v>-46.404374972324298</v>
      </c>
      <c r="S16" s="51">
        <v>20.125215759904201</v>
      </c>
      <c r="T16" s="51">
        <v>19.8096421688881</v>
      </c>
      <c r="U16" s="53">
        <v>1.5680507219444799</v>
      </c>
    </row>
    <row r="17" spans="1:21" ht="12" thickBot="1">
      <c r="A17" s="75"/>
      <c r="B17" s="64" t="s">
        <v>15</v>
      </c>
      <c r="C17" s="65"/>
      <c r="D17" s="51">
        <v>416115.65870000003</v>
      </c>
      <c r="E17" s="51">
        <v>521816.01500000001</v>
      </c>
      <c r="F17" s="52">
        <v>79.743750045693801</v>
      </c>
      <c r="G17" s="51">
        <v>492527.98959999997</v>
      </c>
      <c r="H17" s="52">
        <v>-15.5143123870092</v>
      </c>
      <c r="I17" s="51">
        <v>44425.193800000001</v>
      </c>
      <c r="J17" s="52">
        <v>10.676164876561</v>
      </c>
      <c r="K17" s="51">
        <v>55857.709900000002</v>
      </c>
      <c r="L17" s="52">
        <v>11.341022455467799</v>
      </c>
      <c r="M17" s="52">
        <v>-0.20467212351647099</v>
      </c>
      <c r="N17" s="51">
        <v>14604596.8653</v>
      </c>
      <c r="O17" s="51">
        <v>336451780.65069997</v>
      </c>
      <c r="P17" s="51">
        <v>7822</v>
      </c>
      <c r="Q17" s="51">
        <v>9937</v>
      </c>
      <c r="R17" s="52">
        <v>-21.284089765522801</v>
      </c>
      <c r="S17" s="51">
        <v>53.198115405267203</v>
      </c>
      <c r="T17" s="51">
        <v>44.749890701418899</v>
      </c>
      <c r="U17" s="53">
        <v>15.880684192455</v>
      </c>
    </row>
    <row r="18" spans="1:21" ht="12" thickBot="1">
      <c r="A18" s="75"/>
      <c r="B18" s="64" t="s">
        <v>16</v>
      </c>
      <c r="C18" s="65"/>
      <c r="D18" s="51">
        <v>1109919.0866</v>
      </c>
      <c r="E18" s="51">
        <v>1291792.1103999999</v>
      </c>
      <c r="F18" s="52">
        <v>85.920875167469205</v>
      </c>
      <c r="G18" s="51">
        <v>1961965.5804000001</v>
      </c>
      <c r="H18" s="52">
        <v>-43.428208033409398</v>
      </c>
      <c r="I18" s="51">
        <v>166665.89970000001</v>
      </c>
      <c r="J18" s="52">
        <v>15.016040512515699</v>
      </c>
      <c r="K18" s="51">
        <v>306324.98969999998</v>
      </c>
      <c r="L18" s="52">
        <v>15.613168383797399</v>
      </c>
      <c r="M18" s="52">
        <v>-0.45591804356796201</v>
      </c>
      <c r="N18" s="51">
        <v>45655517.196099997</v>
      </c>
      <c r="O18" s="51">
        <v>729241711.32739997</v>
      </c>
      <c r="P18" s="51">
        <v>56617</v>
      </c>
      <c r="Q18" s="51">
        <v>97924</v>
      </c>
      <c r="R18" s="52">
        <v>-42.182713124463902</v>
      </c>
      <c r="S18" s="51">
        <v>19.603989730999501</v>
      </c>
      <c r="T18" s="51">
        <v>20.8543866641477</v>
      </c>
      <c r="U18" s="53">
        <v>-6.3782778419382096</v>
      </c>
    </row>
    <row r="19" spans="1:21" ht="12" thickBot="1">
      <c r="A19" s="75"/>
      <c r="B19" s="64" t="s">
        <v>17</v>
      </c>
      <c r="C19" s="65"/>
      <c r="D19" s="51">
        <v>476360.2475</v>
      </c>
      <c r="E19" s="51">
        <v>604080.87970000005</v>
      </c>
      <c r="F19" s="52">
        <v>78.857031153936106</v>
      </c>
      <c r="G19" s="51">
        <v>736511.78379999998</v>
      </c>
      <c r="H19" s="52">
        <v>-35.3221145977814</v>
      </c>
      <c r="I19" s="51">
        <v>39656.012999999999</v>
      </c>
      <c r="J19" s="52">
        <v>8.32479477624757</v>
      </c>
      <c r="K19" s="51">
        <v>45186.486799999999</v>
      </c>
      <c r="L19" s="52">
        <v>6.1352021507194801</v>
      </c>
      <c r="M19" s="52">
        <v>-0.122392205981369</v>
      </c>
      <c r="N19" s="51">
        <v>18317236.3039</v>
      </c>
      <c r="O19" s="51">
        <v>231340987.6153</v>
      </c>
      <c r="P19" s="51">
        <v>10826</v>
      </c>
      <c r="Q19" s="51">
        <v>17383</v>
      </c>
      <c r="R19" s="52">
        <v>-37.720761663694397</v>
      </c>
      <c r="S19" s="51">
        <v>44.001500785146902</v>
      </c>
      <c r="T19" s="51">
        <v>38.321127751251197</v>
      </c>
      <c r="U19" s="53">
        <v>12.909498386503</v>
      </c>
    </row>
    <row r="20" spans="1:21" ht="12" thickBot="1">
      <c r="A20" s="75"/>
      <c r="B20" s="64" t="s">
        <v>18</v>
      </c>
      <c r="C20" s="65"/>
      <c r="D20" s="51">
        <v>822337.24950000003</v>
      </c>
      <c r="E20" s="51">
        <v>943473.64560000005</v>
      </c>
      <c r="F20" s="52">
        <v>87.160595670590894</v>
      </c>
      <c r="G20" s="51">
        <v>1041400.3958000001</v>
      </c>
      <c r="H20" s="52">
        <v>-21.035439124422101</v>
      </c>
      <c r="I20" s="51">
        <v>64911.787199999999</v>
      </c>
      <c r="J20" s="52">
        <v>7.8935725262923304</v>
      </c>
      <c r="K20" s="51">
        <v>78478.736300000004</v>
      </c>
      <c r="L20" s="52">
        <v>7.5358850079668898</v>
      </c>
      <c r="M20" s="52">
        <v>-0.17287420439770801</v>
      </c>
      <c r="N20" s="51">
        <v>44360470.0867</v>
      </c>
      <c r="O20" s="51">
        <v>404093373.92150003</v>
      </c>
      <c r="P20" s="51">
        <v>35319</v>
      </c>
      <c r="Q20" s="51">
        <v>45965</v>
      </c>
      <c r="R20" s="52">
        <v>-23.1611008375938</v>
      </c>
      <c r="S20" s="51">
        <v>23.2831407882443</v>
      </c>
      <c r="T20" s="51">
        <v>24.314284364190101</v>
      </c>
      <c r="U20" s="53">
        <v>-4.42871339963932</v>
      </c>
    </row>
    <row r="21" spans="1:21" ht="12" thickBot="1">
      <c r="A21" s="75"/>
      <c r="B21" s="64" t="s">
        <v>19</v>
      </c>
      <c r="C21" s="65"/>
      <c r="D21" s="51">
        <v>285473.86609999998</v>
      </c>
      <c r="E21" s="51">
        <v>346429.74249999999</v>
      </c>
      <c r="F21" s="52">
        <v>82.404548766478996</v>
      </c>
      <c r="G21" s="51">
        <v>415610.06959999999</v>
      </c>
      <c r="H21" s="52">
        <v>-31.312091072588402</v>
      </c>
      <c r="I21" s="51">
        <v>38848.8024</v>
      </c>
      <c r="J21" s="52">
        <v>13.6085319930447</v>
      </c>
      <c r="K21" s="51">
        <v>39807.805699999997</v>
      </c>
      <c r="L21" s="52">
        <v>9.5781619868625008</v>
      </c>
      <c r="M21" s="52">
        <v>-2.4090835531785999E-2</v>
      </c>
      <c r="N21" s="51">
        <v>12537014.468699999</v>
      </c>
      <c r="O21" s="51">
        <v>142532241.11399999</v>
      </c>
      <c r="P21" s="51">
        <v>24799</v>
      </c>
      <c r="Q21" s="51">
        <v>33951</v>
      </c>
      <c r="R21" s="52">
        <v>-26.956496126770901</v>
      </c>
      <c r="S21" s="51">
        <v>11.5115071615791</v>
      </c>
      <c r="T21" s="51">
        <v>12.1869077405673</v>
      </c>
      <c r="U21" s="53">
        <v>-5.8671776814978402</v>
      </c>
    </row>
    <row r="22" spans="1:21" ht="12" thickBot="1">
      <c r="A22" s="75"/>
      <c r="B22" s="64" t="s">
        <v>20</v>
      </c>
      <c r="C22" s="65"/>
      <c r="D22" s="51">
        <v>874003.78480000002</v>
      </c>
      <c r="E22" s="51">
        <v>937297.973</v>
      </c>
      <c r="F22" s="52">
        <v>93.247164719943299</v>
      </c>
      <c r="G22" s="51">
        <v>1308872.6908</v>
      </c>
      <c r="H22" s="52">
        <v>-33.224690915829399</v>
      </c>
      <c r="I22" s="51">
        <v>97197.361600000004</v>
      </c>
      <c r="J22" s="52">
        <v>11.1209314296324</v>
      </c>
      <c r="K22" s="51">
        <v>67080.106599999999</v>
      </c>
      <c r="L22" s="52">
        <v>5.1250291240318999</v>
      </c>
      <c r="M22" s="52">
        <v>0.44897446540432301</v>
      </c>
      <c r="N22" s="51">
        <v>27540299.546500001</v>
      </c>
      <c r="O22" s="51">
        <v>462989108.95020002</v>
      </c>
      <c r="P22" s="51">
        <v>52989</v>
      </c>
      <c r="Q22" s="51">
        <v>81888</v>
      </c>
      <c r="R22" s="52">
        <v>-35.290885111371601</v>
      </c>
      <c r="S22" s="51">
        <v>16.494060744682901</v>
      </c>
      <c r="T22" s="51">
        <v>16.516028256887498</v>
      </c>
      <c r="U22" s="53">
        <v>-0.133184377968771</v>
      </c>
    </row>
    <row r="23" spans="1:21" ht="12" thickBot="1">
      <c r="A23" s="75"/>
      <c r="B23" s="64" t="s">
        <v>21</v>
      </c>
      <c r="C23" s="65"/>
      <c r="D23" s="51">
        <v>1918843.71</v>
      </c>
      <c r="E23" s="51">
        <v>2264514.7806000002</v>
      </c>
      <c r="F23" s="52">
        <v>84.735314003629</v>
      </c>
      <c r="G23" s="51">
        <v>2850907.8786999998</v>
      </c>
      <c r="H23" s="52">
        <v>-32.693591247326303</v>
      </c>
      <c r="I23" s="51">
        <v>217796.13430000001</v>
      </c>
      <c r="J23" s="52">
        <v>11.350384253025</v>
      </c>
      <c r="K23" s="51">
        <v>306920.57010000001</v>
      </c>
      <c r="L23" s="52">
        <v>10.7657133502312</v>
      </c>
      <c r="M23" s="52">
        <v>-0.29038273899648298</v>
      </c>
      <c r="N23" s="51">
        <v>81881966.639400005</v>
      </c>
      <c r="O23" s="51">
        <v>1038190154.5086</v>
      </c>
      <c r="P23" s="51">
        <v>66767</v>
      </c>
      <c r="Q23" s="51">
        <v>97070</v>
      </c>
      <c r="R23" s="52">
        <v>-31.217677964355602</v>
      </c>
      <c r="S23" s="51">
        <v>28.7394028487127</v>
      </c>
      <c r="T23" s="51">
        <v>29.757209993818901</v>
      </c>
      <c r="U23" s="53">
        <v>-3.5415041518574801</v>
      </c>
    </row>
    <row r="24" spans="1:21" ht="12" thickBot="1">
      <c r="A24" s="75"/>
      <c r="B24" s="64" t="s">
        <v>22</v>
      </c>
      <c r="C24" s="65"/>
      <c r="D24" s="51">
        <v>210366.38020000001</v>
      </c>
      <c r="E24" s="51">
        <v>262110.07079999999</v>
      </c>
      <c r="F24" s="52">
        <v>80.258793398487001</v>
      </c>
      <c r="G24" s="51">
        <v>300561.62589999998</v>
      </c>
      <c r="H24" s="52">
        <v>-30.008902643482799</v>
      </c>
      <c r="I24" s="51">
        <v>34451.087599999999</v>
      </c>
      <c r="J24" s="52">
        <v>16.3767078975484</v>
      </c>
      <c r="K24" s="51">
        <v>51482.427799999998</v>
      </c>
      <c r="L24" s="52">
        <v>17.128742781398401</v>
      </c>
      <c r="M24" s="52">
        <v>-0.33081851279748697</v>
      </c>
      <c r="N24" s="51">
        <v>6593990.4088000003</v>
      </c>
      <c r="O24" s="51">
        <v>95622417.3627</v>
      </c>
      <c r="P24" s="51">
        <v>22040</v>
      </c>
      <c r="Q24" s="51">
        <v>29269</v>
      </c>
      <c r="R24" s="52">
        <v>-24.698486453244101</v>
      </c>
      <c r="S24" s="51">
        <v>9.5447540925589802</v>
      </c>
      <c r="T24" s="51">
        <v>10.41954744952</v>
      </c>
      <c r="U24" s="53">
        <v>-9.1651743824701501</v>
      </c>
    </row>
    <row r="25" spans="1:21" ht="12" thickBot="1">
      <c r="A25" s="75"/>
      <c r="B25" s="64" t="s">
        <v>23</v>
      </c>
      <c r="C25" s="65"/>
      <c r="D25" s="51">
        <v>292209.34149999998</v>
      </c>
      <c r="E25" s="51">
        <v>321551.25650000002</v>
      </c>
      <c r="F25" s="52">
        <v>90.874887158153598</v>
      </c>
      <c r="G25" s="51">
        <v>371552.15500000003</v>
      </c>
      <c r="H25" s="52">
        <v>-21.354421561624399</v>
      </c>
      <c r="I25" s="51">
        <v>19824.5579</v>
      </c>
      <c r="J25" s="52">
        <v>6.7843682882396799</v>
      </c>
      <c r="K25" s="51">
        <v>20589.386999999999</v>
      </c>
      <c r="L25" s="52">
        <v>5.5414527201436901</v>
      </c>
      <c r="M25" s="52">
        <v>-3.7146764010020997E-2</v>
      </c>
      <c r="N25" s="51">
        <v>9536444.2778999992</v>
      </c>
      <c r="O25" s="51">
        <v>107929630.89129999</v>
      </c>
      <c r="P25" s="51">
        <v>19165</v>
      </c>
      <c r="Q25" s="51">
        <v>28386</v>
      </c>
      <c r="R25" s="52">
        <v>-32.484323257944098</v>
      </c>
      <c r="S25" s="51">
        <v>15.2470306026611</v>
      </c>
      <c r="T25" s="51">
        <v>16.907920520679198</v>
      </c>
      <c r="U25" s="53">
        <v>-10.893202494971201</v>
      </c>
    </row>
    <row r="26" spans="1:21" ht="12" thickBot="1">
      <c r="A26" s="75"/>
      <c r="B26" s="64" t="s">
        <v>24</v>
      </c>
      <c r="C26" s="65"/>
      <c r="D26" s="51">
        <v>514701.24410000001</v>
      </c>
      <c r="E26" s="51">
        <v>576697.87320000003</v>
      </c>
      <c r="F26" s="52">
        <v>89.249721217803199</v>
      </c>
      <c r="G26" s="51">
        <v>612028.37049999996</v>
      </c>
      <c r="H26" s="52">
        <v>-15.90238804134</v>
      </c>
      <c r="I26" s="51">
        <v>101322.25</v>
      </c>
      <c r="J26" s="52">
        <v>19.685643110727401</v>
      </c>
      <c r="K26" s="51">
        <v>141490.2837</v>
      </c>
      <c r="L26" s="52">
        <v>23.118255708376498</v>
      </c>
      <c r="M26" s="52">
        <v>-0.28389252356838701</v>
      </c>
      <c r="N26" s="51">
        <v>14101580.3397</v>
      </c>
      <c r="O26" s="51">
        <v>213998688.42820001</v>
      </c>
      <c r="P26" s="51">
        <v>40403</v>
      </c>
      <c r="Q26" s="51">
        <v>51994</v>
      </c>
      <c r="R26" s="52">
        <v>-22.292956879639998</v>
      </c>
      <c r="S26" s="51">
        <v>12.7391838254585</v>
      </c>
      <c r="T26" s="51">
        <v>14.266812895718701</v>
      </c>
      <c r="U26" s="53">
        <v>-11.991577256365201</v>
      </c>
    </row>
    <row r="27" spans="1:21" ht="12" thickBot="1">
      <c r="A27" s="75"/>
      <c r="B27" s="64" t="s">
        <v>25</v>
      </c>
      <c r="C27" s="65"/>
      <c r="D27" s="51">
        <v>208075.2904</v>
      </c>
      <c r="E27" s="51">
        <v>251321.73550000001</v>
      </c>
      <c r="F27" s="52">
        <v>82.792397556080104</v>
      </c>
      <c r="G27" s="51">
        <v>301275.42580000003</v>
      </c>
      <c r="H27" s="52">
        <v>-30.9351933210346</v>
      </c>
      <c r="I27" s="51">
        <v>56630.111599999997</v>
      </c>
      <c r="J27" s="52">
        <v>27.216163673800601</v>
      </c>
      <c r="K27" s="51">
        <v>84401.5095</v>
      </c>
      <c r="L27" s="52">
        <v>28.014734117753601</v>
      </c>
      <c r="M27" s="52">
        <v>-0.32903911392722202</v>
      </c>
      <c r="N27" s="51">
        <v>6297863.3098999998</v>
      </c>
      <c r="O27" s="51">
        <v>87140405.971399993</v>
      </c>
      <c r="P27" s="51">
        <v>27589</v>
      </c>
      <c r="Q27" s="51">
        <v>37841</v>
      </c>
      <c r="R27" s="52">
        <v>-27.092307285748301</v>
      </c>
      <c r="S27" s="51">
        <v>7.5419656529776402</v>
      </c>
      <c r="T27" s="51">
        <v>7.62157288390899</v>
      </c>
      <c r="U27" s="53">
        <v>-1.0555236472062499</v>
      </c>
    </row>
    <row r="28" spans="1:21" ht="12" thickBot="1">
      <c r="A28" s="75"/>
      <c r="B28" s="64" t="s">
        <v>26</v>
      </c>
      <c r="C28" s="65"/>
      <c r="D28" s="51">
        <v>1055805.9458000001</v>
      </c>
      <c r="E28" s="51">
        <v>1063269.2222</v>
      </c>
      <c r="F28" s="52">
        <v>99.298082156035903</v>
      </c>
      <c r="G28" s="51">
        <v>1212546.4957000001</v>
      </c>
      <c r="H28" s="52">
        <v>-12.926559967460401</v>
      </c>
      <c r="I28" s="51">
        <v>60422.625500000002</v>
      </c>
      <c r="J28" s="52">
        <v>5.7228911941973299</v>
      </c>
      <c r="K28" s="51">
        <v>52476.343999999997</v>
      </c>
      <c r="L28" s="52">
        <v>4.3277799396637198</v>
      </c>
      <c r="M28" s="52">
        <v>0.15142597395885701</v>
      </c>
      <c r="N28" s="51">
        <v>32358679.166099999</v>
      </c>
      <c r="O28" s="51">
        <v>326370287.76169997</v>
      </c>
      <c r="P28" s="51">
        <v>45650</v>
      </c>
      <c r="Q28" s="51">
        <v>54187</v>
      </c>
      <c r="R28" s="52">
        <v>-15.754701312122799</v>
      </c>
      <c r="S28" s="51">
        <v>23.1282792070099</v>
      </c>
      <c r="T28" s="51">
        <v>25.2593279642719</v>
      </c>
      <c r="U28" s="53">
        <v>-9.2140393938868002</v>
      </c>
    </row>
    <row r="29" spans="1:21" ht="12" thickBot="1">
      <c r="A29" s="75"/>
      <c r="B29" s="64" t="s">
        <v>27</v>
      </c>
      <c r="C29" s="65"/>
      <c r="D29" s="51">
        <v>647638.00789999997</v>
      </c>
      <c r="E29" s="51">
        <v>636299.02509999997</v>
      </c>
      <c r="F29" s="52">
        <v>101.782021086425</v>
      </c>
      <c r="G29" s="51">
        <v>671580.51430000004</v>
      </c>
      <c r="H29" s="52">
        <v>-3.5650984342444398</v>
      </c>
      <c r="I29" s="51">
        <v>81580.160399999993</v>
      </c>
      <c r="J29" s="52">
        <v>12.596567743843201</v>
      </c>
      <c r="K29" s="51">
        <v>89506.532999999996</v>
      </c>
      <c r="L29" s="52">
        <v>13.3277441936049</v>
      </c>
      <c r="M29" s="52">
        <v>-8.8556358226946005E-2</v>
      </c>
      <c r="N29" s="51">
        <v>17534565.564399999</v>
      </c>
      <c r="O29" s="51">
        <v>230281341.4429</v>
      </c>
      <c r="P29" s="51">
        <v>111361</v>
      </c>
      <c r="Q29" s="51">
        <v>116138</v>
      </c>
      <c r="R29" s="52">
        <v>-4.1132101465498003</v>
      </c>
      <c r="S29" s="51">
        <v>5.8156626458095699</v>
      </c>
      <c r="T29" s="51">
        <v>6.1637267302691603</v>
      </c>
      <c r="U29" s="53">
        <v>-5.9849428286625797</v>
      </c>
    </row>
    <row r="30" spans="1:21" ht="12" thickBot="1">
      <c r="A30" s="75"/>
      <c r="B30" s="64" t="s">
        <v>28</v>
      </c>
      <c r="C30" s="65"/>
      <c r="D30" s="51">
        <v>689962.79180000001</v>
      </c>
      <c r="E30" s="51">
        <v>775862.10290000006</v>
      </c>
      <c r="F30" s="52">
        <v>88.928533720241305</v>
      </c>
      <c r="G30" s="51">
        <v>932475.22039999999</v>
      </c>
      <c r="H30" s="52">
        <v>-26.007385858036098</v>
      </c>
      <c r="I30" s="51">
        <v>98935.381999999998</v>
      </c>
      <c r="J30" s="52">
        <v>14.3392344015963</v>
      </c>
      <c r="K30" s="51">
        <v>100022.88770000001</v>
      </c>
      <c r="L30" s="52">
        <v>10.7266000759885</v>
      </c>
      <c r="M30" s="52">
        <v>-1.0872568519135E-2</v>
      </c>
      <c r="N30" s="51">
        <v>22729013.398600001</v>
      </c>
      <c r="O30" s="51">
        <v>403773496.72430003</v>
      </c>
      <c r="P30" s="51">
        <v>63235</v>
      </c>
      <c r="Q30" s="51">
        <v>86898</v>
      </c>
      <c r="R30" s="52">
        <v>-27.2307763124583</v>
      </c>
      <c r="S30" s="51">
        <v>10.911090247489501</v>
      </c>
      <c r="T30" s="51">
        <v>11.7004971414762</v>
      </c>
      <c r="U30" s="53">
        <v>-7.2349039012698002</v>
      </c>
    </row>
    <row r="31" spans="1:21" ht="12" thickBot="1">
      <c r="A31" s="75"/>
      <c r="B31" s="64" t="s">
        <v>29</v>
      </c>
      <c r="C31" s="65"/>
      <c r="D31" s="51">
        <v>638082.9388</v>
      </c>
      <c r="E31" s="51">
        <v>612243.91590000002</v>
      </c>
      <c r="F31" s="52">
        <v>104.22038050995</v>
      </c>
      <c r="G31" s="51">
        <v>744063.79070000001</v>
      </c>
      <c r="H31" s="52">
        <v>-14.2435169167815</v>
      </c>
      <c r="I31" s="51">
        <v>27562.4483</v>
      </c>
      <c r="J31" s="52">
        <v>4.3195714262216196</v>
      </c>
      <c r="K31" s="51">
        <v>30925.439900000001</v>
      </c>
      <c r="L31" s="52">
        <v>4.1562887868667797</v>
      </c>
      <c r="M31" s="52">
        <v>-0.108745149976023</v>
      </c>
      <c r="N31" s="51">
        <v>45304278.980700001</v>
      </c>
      <c r="O31" s="51">
        <v>410561685.6031</v>
      </c>
      <c r="P31" s="51">
        <v>25648</v>
      </c>
      <c r="Q31" s="51">
        <v>31788</v>
      </c>
      <c r="R31" s="52">
        <v>-19.315464955329102</v>
      </c>
      <c r="S31" s="51">
        <v>24.8784676699938</v>
      </c>
      <c r="T31" s="51">
        <v>27.326695850635499</v>
      </c>
      <c r="U31" s="53">
        <v>-9.8407515009235809</v>
      </c>
    </row>
    <row r="32" spans="1:21" ht="12" thickBot="1">
      <c r="A32" s="75"/>
      <c r="B32" s="64" t="s">
        <v>30</v>
      </c>
      <c r="C32" s="65"/>
      <c r="D32" s="51">
        <v>94240.777199999997</v>
      </c>
      <c r="E32" s="51">
        <v>122405.8925</v>
      </c>
      <c r="F32" s="52">
        <v>76.990392598951104</v>
      </c>
      <c r="G32" s="51">
        <v>140760.94779999999</v>
      </c>
      <c r="H32" s="52">
        <v>-33.049060358770902</v>
      </c>
      <c r="I32" s="51">
        <v>25311.537799999998</v>
      </c>
      <c r="J32" s="52">
        <v>26.858371240172701</v>
      </c>
      <c r="K32" s="51">
        <v>37913.3459</v>
      </c>
      <c r="L32" s="52">
        <v>26.934562812030201</v>
      </c>
      <c r="M32" s="52">
        <v>-0.332384488914232</v>
      </c>
      <c r="N32" s="51">
        <v>2512769.2069999999</v>
      </c>
      <c r="O32" s="51">
        <v>40764753.1822</v>
      </c>
      <c r="P32" s="51">
        <v>20536</v>
      </c>
      <c r="Q32" s="51">
        <v>26099</v>
      </c>
      <c r="R32" s="52">
        <v>-21.314992911605799</v>
      </c>
      <c r="S32" s="51">
        <v>4.5890522594468299</v>
      </c>
      <c r="T32" s="51">
        <v>4.7711968044752702</v>
      </c>
      <c r="U32" s="53">
        <v>-3.9691102809624401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39.557600000000001</v>
      </c>
      <c r="O33" s="51">
        <v>313.17630000000003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180828.5086</v>
      </c>
      <c r="E35" s="51">
        <v>205553.1416</v>
      </c>
      <c r="F35" s="52">
        <v>87.971658906525803</v>
      </c>
      <c r="G35" s="51">
        <v>225651.77609999999</v>
      </c>
      <c r="H35" s="52">
        <v>-19.8639107897542</v>
      </c>
      <c r="I35" s="51">
        <v>19041.571800000002</v>
      </c>
      <c r="J35" s="52">
        <v>10.530182407311001</v>
      </c>
      <c r="K35" s="51">
        <v>21052.7814</v>
      </c>
      <c r="L35" s="52">
        <v>9.3297654305500508</v>
      </c>
      <c r="M35" s="52">
        <v>-9.5531776148115005E-2</v>
      </c>
      <c r="N35" s="51">
        <v>6159884.9104000004</v>
      </c>
      <c r="O35" s="51">
        <v>64933190.4542</v>
      </c>
      <c r="P35" s="51">
        <v>12391</v>
      </c>
      <c r="Q35" s="51">
        <v>15785</v>
      </c>
      <c r="R35" s="52">
        <v>-21.501425403864399</v>
      </c>
      <c r="S35" s="51">
        <v>14.593536324751801</v>
      </c>
      <c r="T35" s="51">
        <v>15.5217868546088</v>
      </c>
      <c r="U35" s="53">
        <v>-6.36069633295517</v>
      </c>
    </row>
    <row r="36" spans="1:21" ht="12" thickBot="1">
      <c r="A36" s="75"/>
      <c r="B36" s="64" t="s">
        <v>69</v>
      </c>
      <c r="C36" s="65"/>
      <c r="D36" s="51">
        <v>118717.98</v>
      </c>
      <c r="E36" s="54"/>
      <c r="F36" s="54"/>
      <c r="G36" s="54"/>
      <c r="H36" s="54"/>
      <c r="I36" s="51">
        <v>2377.59</v>
      </c>
      <c r="J36" s="52">
        <v>2.0027210705573002</v>
      </c>
      <c r="K36" s="54"/>
      <c r="L36" s="54"/>
      <c r="M36" s="54"/>
      <c r="N36" s="51">
        <v>3392485.48</v>
      </c>
      <c r="O36" s="51">
        <v>31282495.879999999</v>
      </c>
      <c r="P36" s="51">
        <v>61</v>
      </c>
      <c r="Q36" s="51">
        <v>56</v>
      </c>
      <c r="R36" s="52">
        <v>8.9285714285714199</v>
      </c>
      <c r="S36" s="51">
        <v>1946.1963934426201</v>
      </c>
      <c r="T36" s="51">
        <v>1179.45803571429</v>
      </c>
      <c r="U36" s="53">
        <v>39.3967618227909</v>
      </c>
    </row>
    <row r="37" spans="1:21" ht="12" thickBot="1">
      <c r="A37" s="75"/>
      <c r="B37" s="64" t="s">
        <v>36</v>
      </c>
      <c r="C37" s="65"/>
      <c r="D37" s="51">
        <v>158465.85999999999</v>
      </c>
      <c r="E37" s="51">
        <v>75274.622700000007</v>
      </c>
      <c r="F37" s="52">
        <v>210.51697679249901</v>
      </c>
      <c r="G37" s="51">
        <v>424294.93</v>
      </c>
      <c r="H37" s="52">
        <v>-62.651955327394603</v>
      </c>
      <c r="I37" s="51">
        <v>-19335.04</v>
      </c>
      <c r="J37" s="52">
        <v>-12.201391517390601</v>
      </c>
      <c r="K37" s="51">
        <v>-37122.400000000001</v>
      </c>
      <c r="L37" s="52">
        <v>-8.7491971681113405</v>
      </c>
      <c r="M37" s="52">
        <v>-0.47915436501950298</v>
      </c>
      <c r="N37" s="51">
        <v>11790286</v>
      </c>
      <c r="O37" s="51">
        <v>159855840.74000001</v>
      </c>
      <c r="P37" s="51">
        <v>66</v>
      </c>
      <c r="Q37" s="51">
        <v>109</v>
      </c>
      <c r="R37" s="52">
        <v>-39.449541284403701</v>
      </c>
      <c r="S37" s="51">
        <v>2400.9978787878799</v>
      </c>
      <c r="T37" s="51">
        <v>2664.0088990825702</v>
      </c>
      <c r="U37" s="53">
        <v>-10.954237928251301</v>
      </c>
    </row>
    <row r="38" spans="1:21" ht="12" thickBot="1">
      <c r="A38" s="75"/>
      <c r="B38" s="64" t="s">
        <v>37</v>
      </c>
      <c r="C38" s="65"/>
      <c r="D38" s="51">
        <v>30579.5</v>
      </c>
      <c r="E38" s="51">
        <v>41821.750200000002</v>
      </c>
      <c r="F38" s="52">
        <v>73.118652026188997</v>
      </c>
      <c r="G38" s="51">
        <v>76382.91</v>
      </c>
      <c r="H38" s="52">
        <v>-59.965521083184697</v>
      </c>
      <c r="I38" s="51">
        <v>846.17</v>
      </c>
      <c r="J38" s="52">
        <v>2.76711522425154</v>
      </c>
      <c r="K38" s="51">
        <v>-1931.62</v>
      </c>
      <c r="L38" s="52">
        <v>-2.5288641137133898</v>
      </c>
      <c r="M38" s="52">
        <v>-1.43806235180833</v>
      </c>
      <c r="N38" s="51">
        <v>6628843.75</v>
      </c>
      <c r="O38" s="51">
        <v>140141028.75999999</v>
      </c>
      <c r="P38" s="51">
        <v>19</v>
      </c>
      <c r="Q38" s="51">
        <v>43</v>
      </c>
      <c r="R38" s="52">
        <v>-55.8139534883721</v>
      </c>
      <c r="S38" s="51">
        <v>1609.44736842105</v>
      </c>
      <c r="T38" s="51">
        <v>2188.4323255814002</v>
      </c>
      <c r="U38" s="53">
        <v>-35.974146686657797</v>
      </c>
    </row>
    <row r="39" spans="1:21" ht="12" thickBot="1">
      <c r="A39" s="75"/>
      <c r="B39" s="64" t="s">
        <v>38</v>
      </c>
      <c r="C39" s="65"/>
      <c r="D39" s="51">
        <v>94474.42</v>
      </c>
      <c r="E39" s="51">
        <v>39230.616999999998</v>
      </c>
      <c r="F39" s="52">
        <v>240.81808348820999</v>
      </c>
      <c r="G39" s="51">
        <v>180611.22</v>
      </c>
      <c r="H39" s="52">
        <v>-47.691832212860298</v>
      </c>
      <c r="I39" s="51">
        <v>-12338.51</v>
      </c>
      <c r="J39" s="52">
        <v>-13.060159564885399</v>
      </c>
      <c r="K39" s="51">
        <v>-26952.57</v>
      </c>
      <c r="L39" s="52">
        <v>-14.9229765459754</v>
      </c>
      <c r="M39" s="52">
        <v>-0.542213970689994</v>
      </c>
      <c r="N39" s="51">
        <v>6254060.9000000004</v>
      </c>
      <c r="O39" s="51">
        <v>106283480.04000001</v>
      </c>
      <c r="P39" s="51">
        <v>44</v>
      </c>
      <c r="Q39" s="51">
        <v>64</v>
      </c>
      <c r="R39" s="52">
        <v>-31.25</v>
      </c>
      <c r="S39" s="51">
        <v>2147.1459090909102</v>
      </c>
      <c r="T39" s="51">
        <v>2081.2906250000001</v>
      </c>
      <c r="U39" s="53">
        <v>3.0671080065905501</v>
      </c>
    </row>
    <row r="40" spans="1:21" ht="12" thickBot="1">
      <c r="A40" s="75"/>
      <c r="B40" s="64" t="s">
        <v>72</v>
      </c>
      <c r="C40" s="65"/>
      <c r="D40" s="51">
        <v>29.14</v>
      </c>
      <c r="E40" s="54"/>
      <c r="F40" s="54"/>
      <c r="G40" s="51">
        <v>49.75</v>
      </c>
      <c r="H40" s="52">
        <v>-41.427135678391998</v>
      </c>
      <c r="I40" s="51">
        <v>-2359.85</v>
      </c>
      <c r="J40" s="52">
        <v>-8098.3184625943704</v>
      </c>
      <c r="K40" s="51">
        <v>-11046.01</v>
      </c>
      <c r="L40" s="52">
        <v>-22203.035175879399</v>
      </c>
      <c r="M40" s="52">
        <v>-0.78636177225984805</v>
      </c>
      <c r="N40" s="51">
        <v>344.03</v>
      </c>
      <c r="O40" s="51">
        <v>4605.63</v>
      </c>
      <c r="P40" s="51">
        <v>4</v>
      </c>
      <c r="Q40" s="51">
        <v>2</v>
      </c>
      <c r="R40" s="52">
        <v>100</v>
      </c>
      <c r="S40" s="51">
        <v>7.2850000000000001</v>
      </c>
      <c r="T40" s="51">
        <v>22.565000000000001</v>
      </c>
      <c r="U40" s="53">
        <v>-209.74605353466001</v>
      </c>
    </row>
    <row r="41" spans="1:21" ht="12" thickBot="1">
      <c r="A41" s="75"/>
      <c r="B41" s="64" t="s">
        <v>33</v>
      </c>
      <c r="C41" s="65"/>
      <c r="D41" s="51">
        <v>69415.811499999996</v>
      </c>
      <c r="E41" s="51">
        <v>70002.9139</v>
      </c>
      <c r="F41" s="52">
        <v>99.161317197683104</v>
      </c>
      <c r="G41" s="51">
        <v>301927.3504</v>
      </c>
      <c r="H41" s="52">
        <v>-77.009101226491595</v>
      </c>
      <c r="I41" s="51">
        <v>4110.7345999999998</v>
      </c>
      <c r="J41" s="52">
        <v>5.9218995084426798</v>
      </c>
      <c r="K41" s="51">
        <v>18458.409299999999</v>
      </c>
      <c r="L41" s="52">
        <v>6.1135267393119204</v>
      </c>
      <c r="M41" s="52">
        <v>-0.77729746192159699</v>
      </c>
      <c r="N41" s="51">
        <v>2850601.3144</v>
      </c>
      <c r="O41" s="51">
        <v>63151240.440300003</v>
      </c>
      <c r="P41" s="51">
        <v>157</v>
      </c>
      <c r="Q41" s="51">
        <v>246</v>
      </c>
      <c r="R41" s="52">
        <v>-36.178861788617901</v>
      </c>
      <c r="S41" s="51">
        <v>442.13892675159201</v>
      </c>
      <c r="T41" s="51">
        <v>842.34243414634204</v>
      </c>
      <c r="U41" s="53">
        <v>-90.515329725671506</v>
      </c>
    </row>
    <row r="42" spans="1:21" ht="12" thickBot="1">
      <c r="A42" s="75"/>
      <c r="B42" s="64" t="s">
        <v>34</v>
      </c>
      <c r="C42" s="65"/>
      <c r="D42" s="51">
        <v>349050.15289999999</v>
      </c>
      <c r="E42" s="51">
        <v>220749.61040000001</v>
      </c>
      <c r="F42" s="52">
        <v>158.12039362946899</v>
      </c>
      <c r="G42" s="51">
        <v>500621.13280000002</v>
      </c>
      <c r="H42" s="52">
        <v>-30.2765844206887</v>
      </c>
      <c r="I42" s="51">
        <v>19691.852599999998</v>
      </c>
      <c r="J42" s="52">
        <v>5.6415539246709798</v>
      </c>
      <c r="K42" s="51">
        <v>39937.2497</v>
      </c>
      <c r="L42" s="52">
        <v>7.97753971683714</v>
      </c>
      <c r="M42" s="52">
        <v>-0.50693017801874296</v>
      </c>
      <c r="N42" s="51">
        <v>11165854.354</v>
      </c>
      <c r="O42" s="51">
        <v>160436950.48159999</v>
      </c>
      <c r="P42" s="51">
        <v>1839</v>
      </c>
      <c r="Q42" s="51">
        <v>2376</v>
      </c>
      <c r="R42" s="52">
        <v>-22.6010101010101</v>
      </c>
      <c r="S42" s="51">
        <v>189.80432457857501</v>
      </c>
      <c r="T42" s="51">
        <v>197.816176346801</v>
      </c>
      <c r="U42" s="53">
        <v>-4.2211112871188803</v>
      </c>
    </row>
    <row r="43" spans="1:21" ht="12" thickBot="1">
      <c r="A43" s="75"/>
      <c r="B43" s="64" t="s">
        <v>39</v>
      </c>
      <c r="C43" s="65"/>
      <c r="D43" s="51">
        <v>107138.55</v>
      </c>
      <c r="E43" s="51">
        <v>33829.838100000001</v>
      </c>
      <c r="F43" s="52">
        <v>316.69838230765902</v>
      </c>
      <c r="G43" s="51">
        <v>258233.34</v>
      </c>
      <c r="H43" s="52">
        <v>-58.510953697923</v>
      </c>
      <c r="I43" s="51">
        <v>-10020.51</v>
      </c>
      <c r="J43" s="52">
        <v>-9.3528519846497797</v>
      </c>
      <c r="K43" s="51">
        <v>-31724.11</v>
      </c>
      <c r="L43" s="52">
        <v>-12.285055833611599</v>
      </c>
      <c r="M43" s="52">
        <v>-0.68413581972827597</v>
      </c>
      <c r="N43" s="51">
        <v>7126198.3099999996</v>
      </c>
      <c r="O43" s="51">
        <v>75741330.459999993</v>
      </c>
      <c r="P43" s="51">
        <v>85</v>
      </c>
      <c r="Q43" s="51">
        <v>155</v>
      </c>
      <c r="R43" s="52">
        <v>-45.161290322580697</v>
      </c>
      <c r="S43" s="51">
        <v>1260.45352941176</v>
      </c>
      <c r="T43" s="51">
        <v>1582.8514193548399</v>
      </c>
      <c r="U43" s="53">
        <v>-25.577927501502799</v>
      </c>
    </row>
    <row r="44" spans="1:21" ht="12" thickBot="1">
      <c r="A44" s="75"/>
      <c r="B44" s="64" t="s">
        <v>40</v>
      </c>
      <c r="C44" s="65"/>
      <c r="D44" s="51">
        <v>82147.03</v>
      </c>
      <c r="E44" s="51">
        <v>7011.6922999999997</v>
      </c>
      <c r="F44" s="52">
        <v>1171.5720896651401</v>
      </c>
      <c r="G44" s="51">
        <v>101199.22</v>
      </c>
      <c r="H44" s="52">
        <v>-18.826419808373998</v>
      </c>
      <c r="I44" s="51">
        <v>11214.16</v>
      </c>
      <c r="J44" s="52">
        <v>13.6513273821342</v>
      </c>
      <c r="K44" s="51">
        <v>13283.78</v>
      </c>
      <c r="L44" s="52">
        <v>13.126365993729999</v>
      </c>
      <c r="M44" s="52">
        <v>-0.15580053267970401</v>
      </c>
      <c r="N44" s="51">
        <v>2943454.43</v>
      </c>
      <c r="O44" s="51">
        <v>30222351.489999998</v>
      </c>
      <c r="P44" s="51">
        <v>58</v>
      </c>
      <c r="Q44" s="51">
        <v>61</v>
      </c>
      <c r="R44" s="52">
        <v>-4.9180327868852496</v>
      </c>
      <c r="S44" s="51">
        <v>1416.32810344828</v>
      </c>
      <c r="T44" s="51">
        <v>1090.80868852459</v>
      </c>
      <c r="U44" s="53">
        <v>22.983333743866002</v>
      </c>
    </row>
    <row r="45" spans="1:21" ht="12" thickBot="1">
      <c r="A45" s="76"/>
      <c r="B45" s="64" t="s">
        <v>35</v>
      </c>
      <c r="C45" s="65"/>
      <c r="D45" s="56">
        <v>12968.512199999999</v>
      </c>
      <c r="E45" s="57"/>
      <c r="F45" s="57"/>
      <c r="G45" s="56">
        <v>25775.124</v>
      </c>
      <c r="H45" s="58">
        <v>-49.685936719450901</v>
      </c>
      <c r="I45" s="56">
        <v>1024.8721</v>
      </c>
      <c r="J45" s="58">
        <v>7.9027731492591702</v>
      </c>
      <c r="K45" s="56">
        <v>2177.7953000000002</v>
      </c>
      <c r="L45" s="58">
        <v>8.4492136681864292</v>
      </c>
      <c r="M45" s="58">
        <v>-0.52939925070092697</v>
      </c>
      <c r="N45" s="56">
        <v>335568.60859999998</v>
      </c>
      <c r="O45" s="56">
        <v>8613716.7633999996</v>
      </c>
      <c r="P45" s="56">
        <v>22</v>
      </c>
      <c r="Q45" s="56">
        <v>29</v>
      </c>
      <c r="R45" s="58">
        <v>-24.137931034482801</v>
      </c>
      <c r="S45" s="56">
        <v>589.47782727272704</v>
      </c>
      <c r="T45" s="56">
        <v>716.10284137931001</v>
      </c>
      <c r="U45" s="59">
        <v>-21.480878202395701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53265</v>
      </c>
      <c r="D2" s="37">
        <v>528338.04023333301</v>
      </c>
      <c r="E2" s="37">
        <v>395713.77248119703</v>
      </c>
      <c r="F2" s="37">
        <v>132624.26775213701</v>
      </c>
      <c r="G2" s="37">
        <v>395713.77248119703</v>
      </c>
      <c r="H2" s="37">
        <v>0.25102161429369202</v>
      </c>
    </row>
    <row r="3" spans="1:8">
      <c r="A3" s="37">
        <v>2</v>
      </c>
      <c r="B3" s="37">
        <v>13</v>
      </c>
      <c r="C3" s="37">
        <v>16630</v>
      </c>
      <c r="D3" s="37">
        <v>84725.879976438999</v>
      </c>
      <c r="E3" s="37">
        <v>68254.03109258</v>
      </c>
      <c r="F3" s="37">
        <v>16471.848883858998</v>
      </c>
      <c r="G3" s="37">
        <v>68254.03109258</v>
      </c>
      <c r="H3" s="37">
        <v>0.19441342938473599</v>
      </c>
    </row>
    <row r="4" spans="1:8">
      <c r="A4" s="37">
        <v>3</v>
      </c>
      <c r="B4" s="37">
        <v>14</v>
      </c>
      <c r="C4" s="37">
        <v>84474</v>
      </c>
      <c r="D4" s="37">
        <v>80561.115769926604</v>
      </c>
      <c r="E4" s="37">
        <v>56247.722768054497</v>
      </c>
      <c r="F4" s="37">
        <v>24313.3930018721</v>
      </c>
      <c r="G4" s="37">
        <v>56247.722768054497</v>
      </c>
      <c r="H4" s="37">
        <v>0.30180059907944101</v>
      </c>
    </row>
    <row r="5" spans="1:8">
      <c r="A5" s="37">
        <v>4</v>
      </c>
      <c r="B5" s="37">
        <v>15</v>
      </c>
      <c r="C5" s="37">
        <v>3964</v>
      </c>
      <c r="D5" s="37">
        <v>63392.351260683798</v>
      </c>
      <c r="E5" s="37">
        <v>51125.686152136797</v>
      </c>
      <c r="F5" s="37">
        <v>12266.665108547</v>
      </c>
      <c r="G5" s="37">
        <v>51125.686152136797</v>
      </c>
      <c r="H5" s="37">
        <v>0.193503867021807</v>
      </c>
    </row>
    <row r="6" spans="1:8">
      <c r="A6" s="37">
        <v>5</v>
      </c>
      <c r="B6" s="37">
        <v>16</v>
      </c>
      <c r="C6" s="37">
        <v>3513</v>
      </c>
      <c r="D6" s="37">
        <v>205915.817657265</v>
      </c>
      <c r="E6" s="37">
        <v>174589.151974359</v>
      </c>
      <c r="F6" s="37">
        <v>31326.665682906001</v>
      </c>
      <c r="G6" s="37">
        <v>174589.151974359</v>
      </c>
      <c r="H6" s="37">
        <v>0.152133362260919</v>
      </c>
    </row>
    <row r="7" spans="1:8">
      <c r="A7" s="37">
        <v>6</v>
      </c>
      <c r="B7" s="37">
        <v>17</v>
      </c>
      <c r="C7" s="37">
        <v>16535</v>
      </c>
      <c r="D7" s="37">
        <v>306729.693268376</v>
      </c>
      <c r="E7" s="37">
        <v>216418.82079316201</v>
      </c>
      <c r="F7" s="37">
        <v>90310.872475213706</v>
      </c>
      <c r="G7" s="37">
        <v>216418.82079316201</v>
      </c>
      <c r="H7" s="37">
        <v>0.294431463458594</v>
      </c>
    </row>
    <row r="8" spans="1:8">
      <c r="A8" s="37">
        <v>7</v>
      </c>
      <c r="B8" s="37">
        <v>18</v>
      </c>
      <c r="C8" s="37">
        <v>94017</v>
      </c>
      <c r="D8" s="37">
        <v>159023.75458034201</v>
      </c>
      <c r="E8" s="37">
        <v>130033.42691794899</v>
      </c>
      <c r="F8" s="37">
        <v>28990.3276623932</v>
      </c>
      <c r="G8" s="37">
        <v>130033.42691794899</v>
      </c>
      <c r="H8" s="37">
        <v>0.18230186891824801</v>
      </c>
    </row>
    <row r="9" spans="1:8">
      <c r="A9" s="37">
        <v>8</v>
      </c>
      <c r="B9" s="37">
        <v>19</v>
      </c>
      <c r="C9" s="37">
        <v>16482</v>
      </c>
      <c r="D9" s="37">
        <v>105361.803678632</v>
      </c>
      <c r="E9" s="37">
        <v>89772.927052991494</v>
      </c>
      <c r="F9" s="37">
        <v>15588.876625641</v>
      </c>
      <c r="G9" s="37">
        <v>89772.927052991494</v>
      </c>
      <c r="H9" s="37">
        <v>0.14795567351133401</v>
      </c>
    </row>
    <row r="10" spans="1:8">
      <c r="A10" s="37">
        <v>9</v>
      </c>
      <c r="B10" s="37">
        <v>21</v>
      </c>
      <c r="C10" s="37">
        <v>118897</v>
      </c>
      <c r="D10" s="37">
        <v>487170.769950427</v>
      </c>
      <c r="E10" s="37">
        <v>473482.96060683799</v>
      </c>
      <c r="F10" s="37">
        <v>13687.809343589701</v>
      </c>
      <c r="G10" s="37">
        <v>473482.96060683799</v>
      </c>
      <c r="H10" s="37">
        <v>2.80965324438134E-2</v>
      </c>
    </row>
    <row r="11" spans="1:8">
      <c r="A11" s="37">
        <v>10</v>
      </c>
      <c r="B11" s="37">
        <v>22</v>
      </c>
      <c r="C11" s="37">
        <v>32489</v>
      </c>
      <c r="D11" s="37">
        <v>416115.59934017097</v>
      </c>
      <c r="E11" s="37">
        <v>371690.46487435902</v>
      </c>
      <c r="F11" s="37">
        <v>44425.134465812</v>
      </c>
      <c r="G11" s="37">
        <v>371690.46487435902</v>
      </c>
      <c r="H11" s="37">
        <v>0.106761521404764</v>
      </c>
    </row>
    <row r="12" spans="1:8">
      <c r="A12" s="37">
        <v>11</v>
      </c>
      <c r="B12" s="37">
        <v>23</v>
      </c>
      <c r="C12" s="37">
        <v>121482.78200000001</v>
      </c>
      <c r="D12" s="37">
        <v>1109919.04367949</v>
      </c>
      <c r="E12" s="37">
        <v>943253.19382222195</v>
      </c>
      <c r="F12" s="37">
        <v>166665.84985726501</v>
      </c>
      <c r="G12" s="37">
        <v>943253.19382222195</v>
      </c>
      <c r="H12" s="37">
        <v>0.15016036602521199</v>
      </c>
    </row>
    <row r="13" spans="1:8">
      <c r="A13" s="37">
        <v>12</v>
      </c>
      <c r="B13" s="37">
        <v>24</v>
      </c>
      <c r="C13" s="37">
        <v>18002</v>
      </c>
      <c r="D13" s="37">
        <v>476360.28364273498</v>
      </c>
      <c r="E13" s="37">
        <v>436704.23394017102</v>
      </c>
      <c r="F13" s="37">
        <v>39656.049702564102</v>
      </c>
      <c r="G13" s="37">
        <v>436704.23394017102</v>
      </c>
      <c r="H13" s="37">
        <v>8.3248018494139805E-2</v>
      </c>
    </row>
    <row r="14" spans="1:8">
      <c r="A14" s="37">
        <v>13</v>
      </c>
      <c r="B14" s="37">
        <v>25</v>
      </c>
      <c r="C14" s="37">
        <v>70001</v>
      </c>
      <c r="D14" s="37">
        <v>822337.20369999995</v>
      </c>
      <c r="E14" s="37">
        <v>757425.46230000001</v>
      </c>
      <c r="F14" s="37">
        <v>64911.741399999999</v>
      </c>
      <c r="G14" s="37">
        <v>757425.46230000001</v>
      </c>
      <c r="H14" s="37">
        <v>7.8935673964327505E-2</v>
      </c>
    </row>
    <row r="15" spans="1:8">
      <c r="A15" s="37">
        <v>14</v>
      </c>
      <c r="B15" s="37">
        <v>26</v>
      </c>
      <c r="C15" s="37">
        <v>50061</v>
      </c>
      <c r="D15" s="37">
        <v>285473.903881673</v>
      </c>
      <c r="E15" s="37">
        <v>246625.063611255</v>
      </c>
      <c r="F15" s="37">
        <v>38848.840270418303</v>
      </c>
      <c r="G15" s="37">
        <v>246625.063611255</v>
      </c>
      <c r="H15" s="37">
        <v>0.13608543457800901</v>
      </c>
    </row>
    <row r="16" spans="1:8">
      <c r="A16" s="37">
        <v>15</v>
      </c>
      <c r="B16" s="37">
        <v>27</v>
      </c>
      <c r="C16" s="37">
        <v>110606.38800000001</v>
      </c>
      <c r="D16" s="37">
        <v>874004.82669999998</v>
      </c>
      <c r="E16" s="37">
        <v>776806.42290000001</v>
      </c>
      <c r="F16" s="37">
        <v>97198.4038</v>
      </c>
      <c r="G16" s="37">
        <v>776806.42290000001</v>
      </c>
      <c r="H16" s="37">
        <v>0.11121037416577501</v>
      </c>
    </row>
    <row r="17" spans="1:8">
      <c r="A17" s="37">
        <v>16</v>
      </c>
      <c r="B17" s="37">
        <v>29</v>
      </c>
      <c r="C17" s="37">
        <v>145906</v>
      </c>
      <c r="D17" s="37">
        <v>1918845.0568316199</v>
      </c>
      <c r="E17" s="37">
        <v>1701047.5967359</v>
      </c>
      <c r="F17" s="37">
        <v>217797.46009572601</v>
      </c>
      <c r="G17" s="37">
        <v>1701047.5967359</v>
      </c>
      <c r="H17" s="37">
        <v>0.11350445379646799</v>
      </c>
    </row>
    <row r="18" spans="1:8">
      <c r="A18" s="37">
        <v>17</v>
      </c>
      <c r="B18" s="37">
        <v>31</v>
      </c>
      <c r="C18" s="37">
        <v>25017.226999999999</v>
      </c>
      <c r="D18" s="37">
        <v>210366.439309462</v>
      </c>
      <c r="E18" s="37">
        <v>175915.28763140901</v>
      </c>
      <c r="F18" s="37">
        <v>34451.151678052804</v>
      </c>
      <c r="G18" s="37">
        <v>175915.28763140901</v>
      </c>
      <c r="H18" s="37">
        <v>0.16376733756173401</v>
      </c>
    </row>
    <row r="19" spans="1:8">
      <c r="A19" s="37">
        <v>18</v>
      </c>
      <c r="B19" s="37">
        <v>32</v>
      </c>
      <c r="C19" s="37">
        <v>20300.439999999999</v>
      </c>
      <c r="D19" s="37">
        <v>292209.33687496401</v>
      </c>
      <c r="E19" s="37">
        <v>272384.781115241</v>
      </c>
      <c r="F19" s="37">
        <v>19824.5557597232</v>
      </c>
      <c r="G19" s="37">
        <v>272384.781115241</v>
      </c>
      <c r="H19" s="37">
        <v>6.7843676631750297E-2</v>
      </c>
    </row>
    <row r="20" spans="1:8">
      <c r="A20" s="37">
        <v>19</v>
      </c>
      <c r="B20" s="37">
        <v>33</v>
      </c>
      <c r="C20" s="37">
        <v>30692.784</v>
      </c>
      <c r="D20" s="37">
        <v>514701.21595419402</v>
      </c>
      <c r="E20" s="37">
        <v>413378.980059792</v>
      </c>
      <c r="F20" s="37">
        <v>101322.23589440199</v>
      </c>
      <c r="G20" s="37">
        <v>413378.980059792</v>
      </c>
      <c r="H20" s="37">
        <v>0.19685641446671701</v>
      </c>
    </row>
    <row r="21" spans="1:8">
      <c r="A21" s="37">
        <v>20</v>
      </c>
      <c r="B21" s="37">
        <v>34</v>
      </c>
      <c r="C21" s="37">
        <v>33416.603999999999</v>
      </c>
      <c r="D21" s="37">
        <v>208075.13607835301</v>
      </c>
      <c r="E21" s="37">
        <v>151445.20884951801</v>
      </c>
      <c r="F21" s="37">
        <v>56629.9272288348</v>
      </c>
      <c r="G21" s="37">
        <v>151445.20884951801</v>
      </c>
      <c r="H21" s="37">
        <v>0.27216095251049199</v>
      </c>
    </row>
    <row r="22" spans="1:8">
      <c r="A22" s="37">
        <v>21</v>
      </c>
      <c r="B22" s="37">
        <v>35</v>
      </c>
      <c r="C22" s="37">
        <v>40496.03</v>
      </c>
      <c r="D22" s="37">
        <v>1055805.94631239</v>
      </c>
      <c r="E22" s="37">
        <v>995383.315863717</v>
      </c>
      <c r="F22" s="37">
        <v>60422.6304486726</v>
      </c>
      <c r="G22" s="37">
        <v>995383.315863717</v>
      </c>
      <c r="H22" s="37">
        <v>5.7228916601303997E-2</v>
      </c>
    </row>
    <row r="23" spans="1:8">
      <c r="A23" s="37">
        <v>22</v>
      </c>
      <c r="B23" s="37">
        <v>36</v>
      </c>
      <c r="C23" s="37">
        <v>170145.28700000001</v>
      </c>
      <c r="D23" s="37">
        <v>647638.06665398204</v>
      </c>
      <c r="E23" s="37">
        <v>566057.81769072602</v>
      </c>
      <c r="F23" s="37">
        <v>81580.248963256701</v>
      </c>
      <c r="G23" s="37">
        <v>566057.81769072602</v>
      </c>
      <c r="H23" s="37">
        <v>0.125965802758847</v>
      </c>
    </row>
    <row r="24" spans="1:8">
      <c r="A24" s="37">
        <v>23</v>
      </c>
      <c r="B24" s="37">
        <v>37</v>
      </c>
      <c r="C24" s="37">
        <v>110788.04300000001</v>
      </c>
      <c r="D24" s="37">
        <v>689962.80950354005</v>
      </c>
      <c r="E24" s="37">
        <v>591027.40798263601</v>
      </c>
      <c r="F24" s="37">
        <v>98935.401520904197</v>
      </c>
      <c r="G24" s="37">
        <v>591027.40798263601</v>
      </c>
      <c r="H24" s="37">
        <v>0.143392368629394</v>
      </c>
    </row>
    <row r="25" spans="1:8">
      <c r="A25" s="37">
        <v>24</v>
      </c>
      <c r="B25" s="37">
        <v>38</v>
      </c>
      <c r="C25" s="37">
        <v>126430.56299999999</v>
      </c>
      <c r="D25" s="37">
        <v>638082.87300796504</v>
      </c>
      <c r="E25" s="37">
        <v>610520.46253362799</v>
      </c>
      <c r="F25" s="37">
        <v>27562.410474336299</v>
      </c>
      <c r="G25" s="37">
        <v>610520.46253362799</v>
      </c>
      <c r="H25" s="37">
        <v>4.3195659435905698E-2</v>
      </c>
    </row>
    <row r="26" spans="1:8">
      <c r="A26" s="37">
        <v>25</v>
      </c>
      <c r="B26" s="37">
        <v>39</v>
      </c>
      <c r="C26" s="37">
        <v>63411.678</v>
      </c>
      <c r="D26" s="37">
        <v>94240.719326367107</v>
      </c>
      <c r="E26" s="37">
        <v>68929.2367537877</v>
      </c>
      <c r="F26" s="37">
        <v>25311.482572579502</v>
      </c>
      <c r="G26" s="37">
        <v>68929.2367537877</v>
      </c>
      <c r="H26" s="37">
        <v>0.26858329131511299</v>
      </c>
    </row>
    <row r="27" spans="1:8">
      <c r="A27" s="37">
        <v>26</v>
      </c>
      <c r="B27" s="37">
        <v>42</v>
      </c>
      <c r="C27" s="37">
        <v>10247.927</v>
      </c>
      <c r="D27" s="37">
        <v>180828.50769999999</v>
      </c>
      <c r="E27" s="37">
        <v>161786.92329999999</v>
      </c>
      <c r="F27" s="37">
        <v>19041.5844</v>
      </c>
      <c r="G27" s="37">
        <v>161786.92329999999</v>
      </c>
      <c r="H27" s="37">
        <v>0.10530189427648499</v>
      </c>
    </row>
    <row r="28" spans="1:8">
      <c r="A28" s="37">
        <v>27</v>
      </c>
      <c r="B28" s="37">
        <v>75</v>
      </c>
      <c r="C28" s="37">
        <v>163</v>
      </c>
      <c r="D28" s="37">
        <v>69415.811965811998</v>
      </c>
      <c r="E28" s="37">
        <v>65305.0769230769</v>
      </c>
      <c r="F28" s="37">
        <v>4110.7350427350402</v>
      </c>
      <c r="G28" s="37">
        <v>65305.0769230769</v>
      </c>
      <c r="H28" s="37">
        <v>5.9219001065054497E-2</v>
      </c>
    </row>
    <row r="29" spans="1:8">
      <c r="A29" s="37">
        <v>28</v>
      </c>
      <c r="B29" s="37">
        <v>76</v>
      </c>
      <c r="C29" s="37">
        <v>1916</v>
      </c>
      <c r="D29" s="37">
        <v>349050.14499316202</v>
      </c>
      <c r="E29" s="37">
        <v>329358.30218119698</v>
      </c>
      <c r="F29" s="37">
        <v>19691.842811965798</v>
      </c>
      <c r="G29" s="37">
        <v>329358.30218119698</v>
      </c>
      <c r="H29" s="37">
        <v>5.6415512482745303E-2</v>
      </c>
    </row>
    <row r="30" spans="1:8">
      <c r="A30" s="37">
        <v>29</v>
      </c>
      <c r="B30" s="37">
        <v>99</v>
      </c>
      <c r="C30" s="37">
        <v>19</v>
      </c>
      <c r="D30" s="37">
        <v>12968.512215414899</v>
      </c>
      <c r="E30" s="37">
        <v>11943.6398457</v>
      </c>
      <c r="F30" s="37">
        <v>1024.87236971485</v>
      </c>
      <c r="G30" s="37">
        <v>11943.6398457</v>
      </c>
      <c r="H30" s="37">
        <v>7.90277521963271E-2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59</v>
      </c>
      <c r="D32" s="34">
        <v>118717.98</v>
      </c>
      <c r="E32" s="34">
        <v>116340.39</v>
      </c>
      <c r="F32" s="30"/>
      <c r="G32" s="30"/>
      <c r="H32" s="30"/>
    </row>
    <row r="33" spans="1:8" ht="14.25">
      <c r="A33" s="30"/>
      <c r="B33" s="33">
        <v>71</v>
      </c>
      <c r="C33" s="34">
        <v>58</v>
      </c>
      <c r="D33" s="34">
        <v>158465.85999999999</v>
      </c>
      <c r="E33" s="34">
        <v>177800.9</v>
      </c>
      <c r="F33" s="30"/>
      <c r="G33" s="30"/>
      <c r="H33" s="30"/>
    </row>
    <row r="34" spans="1:8" ht="14.25">
      <c r="A34" s="30"/>
      <c r="B34" s="33">
        <v>72</v>
      </c>
      <c r="C34" s="34">
        <v>11</v>
      </c>
      <c r="D34" s="34">
        <v>30579.5</v>
      </c>
      <c r="E34" s="34">
        <v>29733.33</v>
      </c>
      <c r="F34" s="30"/>
      <c r="G34" s="30"/>
      <c r="H34" s="30"/>
    </row>
    <row r="35" spans="1:8" ht="14.25">
      <c r="A35" s="30"/>
      <c r="B35" s="33">
        <v>73</v>
      </c>
      <c r="C35" s="34">
        <v>44</v>
      </c>
      <c r="D35" s="34">
        <v>94474.42</v>
      </c>
      <c r="E35" s="34">
        <v>106812.93</v>
      </c>
      <c r="F35" s="30"/>
      <c r="G35" s="30"/>
      <c r="H35" s="30"/>
    </row>
    <row r="36" spans="1:8" ht="14.25">
      <c r="A36" s="30"/>
      <c r="B36" s="33">
        <v>74</v>
      </c>
      <c r="C36" s="34">
        <v>44</v>
      </c>
      <c r="D36" s="34">
        <v>29.14</v>
      </c>
      <c r="E36" s="34">
        <v>2388.9899999999998</v>
      </c>
      <c r="F36" s="30"/>
      <c r="G36" s="30"/>
      <c r="H36" s="30"/>
    </row>
    <row r="37" spans="1:8" ht="14.25">
      <c r="A37" s="30"/>
      <c r="B37" s="33">
        <v>77</v>
      </c>
      <c r="C37" s="34">
        <v>75</v>
      </c>
      <c r="D37" s="34">
        <v>107138.55</v>
      </c>
      <c r="E37" s="34">
        <v>117159.06</v>
      </c>
      <c r="F37" s="30"/>
      <c r="G37" s="30"/>
      <c r="H37" s="30"/>
    </row>
    <row r="38" spans="1:8" ht="14.25">
      <c r="A38" s="30"/>
      <c r="B38" s="33">
        <v>78</v>
      </c>
      <c r="C38" s="34">
        <v>56</v>
      </c>
      <c r="D38" s="34">
        <v>82147.03</v>
      </c>
      <c r="E38" s="34">
        <v>70932.87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2015-11-24T00:43:11Z</dcterms:modified>
</cp:coreProperties>
</file>