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<sst xmlns="http://schemas.openxmlformats.org/spreadsheetml/2006/main" count="117" uniqueCount="75">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</sst>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25114171.042700004</v>
      </c>
      <c r="F3" s="25">
        <f>RA!I7</f>
        <v>1596398.5199</v>
      </c>
      <c r="G3" s="16">
        <f>SUM(G4:G40)</f>
        <v>23517772.52280001</v>
      </c>
      <c r="H3" s="27">
        <f>RA!J7</f>
        <v>6.3565646550138801</v>
      </c>
      <c r="I3" s="20">
        <f>SUM(I4:I40)</f>
        <v>25114178.018816058</v>
      </c>
      <c r="J3" s="21">
        <f>SUM(J4:J40)</f>
        <v>23517772.490459263</v>
      </c>
      <c r="K3" s="22">
        <f>E3-I3</f>
        <v>-6.9761160537600517</v>
      </c>
      <c r="L3" s="22">
        <f>G3-J3</f>
        <v>3.2340746372938156E-2</v>
      </c>
    </row>
    <row r="4" spans="1:13">
      <c r="A4" s="63">
        <f>RA!A8</f>
        <v>42336</v>
      </c>
      <c r="B4" s="12">
        <v>12</v>
      </c>
      <c r="C4" s="61" t="s">
        <v>6</v>
      </c>
      <c r="D4" s="61"/>
      <c r="E4" s="15">
        <f>VLOOKUP(C4,RA!B8:D36,3,0)</f>
        <v>850780.77119999996</v>
      </c>
      <c r="F4" s="25">
        <f>VLOOKUP(C4,RA!B8:I39,8,0)</f>
        <v>124419.4681</v>
      </c>
      <c r="G4" s="16">
        <f t="shared" ref="G4:G40" si="0">E4-F4</f>
        <v>726361.3030999999</v>
      </c>
      <c r="H4" s="27">
        <f>RA!J8</f>
        <v>14.6241514044223</v>
      </c>
      <c r="I4" s="20">
        <f>VLOOKUP(B4,RMS!B:D,3,FALSE)</f>
        <v>850781.61942393205</v>
      </c>
      <c r="J4" s="21">
        <f>VLOOKUP(B4,RMS!B:E,4,FALSE)</f>
        <v>726361.32099914504</v>
      </c>
      <c r="K4" s="22">
        <f t="shared" ref="K4:K40" si="1">E4-I4</f>
        <v>-0.84822393208742142</v>
      </c>
      <c r="L4" s="22">
        <f t="shared" ref="L4:L40" si="2">G4-J4</f>
        <v>-1.7899145139381289E-2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145507.5233</v>
      </c>
      <c r="F5" s="25">
        <f>VLOOKUP(C5,RA!B9:I40,8,0)</f>
        <v>33536.466099999998</v>
      </c>
      <c r="G5" s="16">
        <f t="shared" si="0"/>
        <v>111971.05720000001</v>
      </c>
      <c r="H5" s="27">
        <f>RA!J9</f>
        <v>23.047925866249699</v>
      </c>
      <c r="I5" s="20">
        <f>VLOOKUP(B5,RMS!B:D,3,FALSE)</f>
        <v>145507.614969374</v>
      </c>
      <c r="J5" s="21">
        <f>VLOOKUP(B5,RMS!B:E,4,FALSE)</f>
        <v>111971.03150136099</v>
      </c>
      <c r="K5" s="22">
        <f t="shared" si="1"/>
        <v>-9.1669374000048265E-2</v>
      </c>
      <c r="L5" s="22">
        <f t="shared" si="2"/>
        <v>2.5698639015899971E-2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163814.36429999999</v>
      </c>
      <c r="F6" s="25">
        <f>VLOOKUP(C6,RA!B10:I41,8,0)</f>
        <v>46070.109600000003</v>
      </c>
      <c r="G6" s="16">
        <f t="shared" si="0"/>
        <v>117744.25469999999</v>
      </c>
      <c r="H6" s="27">
        <f>RA!J10</f>
        <v>28.1233637824519</v>
      </c>
      <c r="I6" s="20">
        <f>VLOOKUP(B6,RMS!B:D,3,FALSE)</f>
        <v>163816.865376378</v>
      </c>
      <c r="J6" s="21">
        <f>VLOOKUP(B6,RMS!B:E,4,FALSE)</f>
        <v>117744.255666636</v>
      </c>
      <c r="K6" s="22">
        <f>E6-I6</f>
        <v>-2.5010763780155685</v>
      </c>
      <c r="L6" s="22">
        <f t="shared" si="2"/>
        <v>-9.6663601289037615E-4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191046.5117</v>
      </c>
      <c r="F7" s="25">
        <f>VLOOKUP(C7,RA!B11:I42,8,0)</f>
        <v>-11376.9023</v>
      </c>
      <c r="G7" s="16">
        <f t="shared" si="0"/>
        <v>202423.41399999999</v>
      </c>
      <c r="H7" s="27">
        <f>RA!J11</f>
        <v>-5.9550431979962699</v>
      </c>
      <c r="I7" s="20">
        <f>VLOOKUP(B7,RMS!B:D,3,FALSE)</f>
        <v>191046.46495811999</v>
      </c>
      <c r="J7" s="21">
        <f>VLOOKUP(B7,RMS!B:E,4,FALSE)</f>
        <v>202423.4135</v>
      </c>
      <c r="K7" s="22">
        <f t="shared" si="1"/>
        <v>4.6741880010813475E-2</v>
      </c>
      <c r="L7" s="22">
        <f t="shared" si="2"/>
        <v>4.999999946448952E-4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417706.3309</v>
      </c>
      <c r="F8" s="25">
        <f>VLOOKUP(C8,RA!B12:I43,8,0)</f>
        <v>34490.590199999999</v>
      </c>
      <c r="G8" s="16">
        <f t="shared" si="0"/>
        <v>383215.74070000002</v>
      </c>
      <c r="H8" s="27">
        <f>RA!J12</f>
        <v>8.2571384842757301</v>
      </c>
      <c r="I8" s="20">
        <f>VLOOKUP(B8,RMS!B:D,3,FALSE)</f>
        <v>417706.31616495701</v>
      </c>
      <c r="J8" s="21">
        <f>VLOOKUP(B8,RMS!B:E,4,FALSE)</f>
        <v>383215.74079914502</v>
      </c>
      <c r="K8" s="22">
        <f t="shared" si="1"/>
        <v>1.4735042990650982E-2</v>
      </c>
      <c r="L8" s="22">
        <f t="shared" si="2"/>
        <v>-9.9144992418587208E-5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452393.4939</v>
      </c>
      <c r="F9" s="25">
        <f>VLOOKUP(C9,RA!B13:I44,8,0)</f>
        <v>136592.95300000001</v>
      </c>
      <c r="G9" s="16">
        <f t="shared" si="0"/>
        <v>315800.54090000002</v>
      </c>
      <c r="H9" s="27">
        <f>RA!J13</f>
        <v>30.1933946535034</v>
      </c>
      <c r="I9" s="20">
        <f>VLOOKUP(B9,RMS!B:D,3,FALSE)</f>
        <v>452393.840371795</v>
      </c>
      <c r="J9" s="21">
        <f>VLOOKUP(B9,RMS!B:E,4,FALSE)</f>
        <v>315800.53921196598</v>
      </c>
      <c r="K9" s="22">
        <f t="shared" si="1"/>
        <v>-0.34647179499734193</v>
      </c>
      <c r="L9" s="22">
        <f t="shared" si="2"/>
        <v>1.6880340408533812E-3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272082.9718</v>
      </c>
      <c r="F10" s="25">
        <f>VLOOKUP(C10,RA!B14:I44,8,0)</f>
        <v>50862.639499999997</v>
      </c>
      <c r="G10" s="16">
        <f t="shared" si="0"/>
        <v>221220.33230000001</v>
      </c>
      <c r="H10" s="27">
        <f>RA!J14</f>
        <v>18.693797396989499</v>
      </c>
      <c r="I10" s="20">
        <f>VLOOKUP(B10,RMS!B:D,3,FALSE)</f>
        <v>272082.97893760703</v>
      </c>
      <c r="J10" s="21">
        <f>VLOOKUP(B10,RMS!B:E,4,FALSE)</f>
        <v>221220.33137179501</v>
      </c>
      <c r="K10" s="22">
        <f t="shared" si="1"/>
        <v>-7.1376070263795555E-3</v>
      </c>
      <c r="L10" s="22">
        <f t="shared" si="2"/>
        <v>9.2820500140078366E-4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185472.1691</v>
      </c>
      <c r="F11" s="25">
        <f>VLOOKUP(C11,RA!B15:I45,8,0)</f>
        <v>8164.5502999999999</v>
      </c>
      <c r="G11" s="16">
        <f t="shared" si="0"/>
        <v>177307.6188</v>
      </c>
      <c r="H11" s="27">
        <f>RA!J15</f>
        <v>4.4020352700991801</v>
      </c>
      <c r="I11" s="20">
        <f>VLOOKUP(B11,RMS!B:D,3,FALSE)</f>
        <v>185472.35664273499</v>
      </c>
      <c r="J11" s="21">
        <f>VLOOKUP(B11,RMS!B:E,4,FALSE)</f>
        <v>177307.61991367501</v>
      </c>
      <c r="K11" s="22">
        <f t="shared" si="1"/>
        <v>-0.18754273498780094</v>
      </c>
      <c r="L11" s="22">
        <f t="shared" si="2"/>
        <v>-1.113675010856241E-3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870403.59439999994</v>
      </c>
      <c r="F12" s="25">
        <f>VLOOKUP(C12,RA!B16:I46,8,0)</f>
        <v>15847.627399999999</v>
      </c>
      <c r="G12" s="16">
        <f t="shared" si="0"/>
        <v>854555.96699999995</v>
      </c>
      <c r="H12" s="27">
        <f>RA!J16</f>
        <v>1.82072173207469</v>
      </c>
      <c r="I12" s="20">
        <f>VLOOKUP(B12,RMS!B:D,3,FALSE)</f>
        <v>870402.87564102595</v>
      </c>
      <c r="J12" s="21">
        <f>VLOOKUP(B12,RMS!B:E,4,FALSE)</f>
        <v>854555.96745641006</v>
      </c>
      <c r="K12" s="22">
        <f t="shared" si="1"/>
        <v>0.71875897399149835</v>
      </c>
      <c r="L12" s="22">
        <f t="shared" si="2"/>
        <v>-4.5641011092811823E-4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516801.08760000003</v>
      </c>
      <c r="F13" s="25">
        <f>VLOOKUP(C13,RA!B17:I47,8,0)</f>
        <v>56989.570399999997</v>
      </c>
      <c r="G13" s="16">
        <f t="shared" si="0"/>
        <v>459811.5172</v>
      </c>
      <c r="H13" s="27">
        <f>RA!J17</f>
        <v>11.027370446269201</v>
      </c>
      <c r="I13" s="20">
        <f>VLOOKUP(B13,RMS!B:D,3,FALSE)</f>
        <v>516801.06335641001</v>
      </c>
      <c r="J13" s="21">
        <f>VLOOKUP(B13,RMS!B:E,4,FALSE)</f>
        <v>459811.51513846102</v>
      </c>
      <c r="K13" s="22">
        <f t="shared" si="1"/>
        <v>2.4243590014521033E-2</v>
      </c>
      <c r="L13" s="22">
        <f t="shared" si="2"/>
        <v>2.0615389803424478E-3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2517256.3363000001</v>
      </c>
      <c r="F14" s="25">
        <f>VLOOKUP(C14,RA!B18:I48,8,0)</f>
        <v>223441.97289999999</v>
      </c>
      <c r="G14" s="16">
        <f t="shared" si="0"/>
        <v>2293814.3634000001</v>
      </c>
      <c r="H14" s="27">
        <f>RA!J18</f>
        <v>8.8764091951170592</v>
      </c>
      <c r="I14" s="20">
        <f>VLOOKUP(B14,RMS!B:D,3,FALSE)</f>
        <v>2517256.36575128</v>
      </c>
      <c r="J14" s="21">
        <f>VLOOKUP(B14,RMS!B:E,4,FALSE)</f>
        <v>2293814.3859307701</v>
      </c>
      <c r="K14" s="22">
        <f t="shared" si="1"/>
        <v>-2.9451279900968075E-2</v>
      </c>
      <c r="L14" s="22">
        <f t="shared" si="2"/>
        <v>-2.2530769929289818E-2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775411.02260000003</v>
      </c>
      <c r="F15" s="25">
        <f>VLOOKUP(C15,RA!B19:I49,8,0)</f>
        <v>23972.185300000001</v>
      </c>
      <c r="G15" s="16">
        <f t="shared" si="0"/>
        <v>751438.83730000001</v>
      </c>
      <c r="H15" s="27">
        <f>RA!J19</f>
        <v>3.0915455934092599</v>
      </c>
      <c r="I15" s="20">
        <f>VLOOKUP(B15,RMS!B:D,3,FALSE)</f>
        <v>775411.15432820504</v>
      </c>
      <c r="J15" s="21">
        <f>VLOOKUP(B15,RMS!B:E,4,FALSE)</f>
        <v>751438.83575470105</v>
      </c>
      <c r="K15" s="22">
        <f t="shared" si="1"/>
        <v>-0.13172820501495153</v>
      </c>
      <c r="L15" s="22">
        <f t="shared" si="2"/>
        <v>1.5452989609912038E-3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1303919.7903</v>
      </c>
      <c r="F16" s="25">
        <f>VLOOKUP(C16,RA!B20:I50,8,0)</f>
        <v>72307.9611</v>
      </c>
      <c r="G16" s="16">
        <f t="shared" si="0"/>
        <v>1231611.8292</v>
      </c>
      <c r="H16" s="27">
        <f>RA!J20</f>
        <v>5.5454301436259099</v>
      </c>
      <c r="I16" s="20">
        <f>VLOOKUP(B16,RMS!B:D,3,FALSE)</f>
        <v>1303920.1517</v>
      </c>
      <c r="J16" s="21">
        <f>VLOOKUP(B16,RMS!B:E,4,FALSE)</f>
        <v>1231611.8292</v>
      </c>
      <c r="K16" s="22">
        <f t="shared" si="1"/>
        <v>-0.36140000005252659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465677.84970000002</v>
      </c>
      <c r="F17" s="25">
        <f>VLOOKUP(C17,RA!B21:I51,8,0)</f>
        <v>39321.190300000002</v>
      </c>
      <c r="G17" s="16">
        <f t="shared" si="0"/>
        <v>426356.6594</v>
      </c>
      <c r="H17" s="27">
        <f>RA!J21</f>
        <v>8.4438609921712207</v>
      </c>
      <c r="I17" s="20">
        <f>VLOOKUP(B17,RMS!B:D,3,FALSE)</f>
        <v>465677.67425351299</v>
      </c>
      <c r="J17" s="21">
        <f>VLOOKUP(B17,RMS!B:E,4,FALSE)</f>
        <v>426356.65931513498</v>
      </c>
      <c r="K17" s="22">
        <f t="shared" si="1"/>
        <v>0.17544648703187704</v>
      </c>
      <c r="L17" s="22">
        <f t="shared" si="2"/>
        <v>8.4865023382008076E-5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1421147.9822</v>
      </c>
      <c r="F18" s="25">
        <f>VLOOKUP(C18,RA!B22:I52,8,0)</f>
        <v>145474.70139999999</v>
      </c>
      <c r="G18" s="16">
        <f t="shared" si="0"/>
        <v>1275673.2808000001</v>
      </c>
      <c r="H18" s="27">
        <f>RA!J22</f>
        <v>10.236421767619101</v>
      </c>
      <c r="I18" s="20">
        <f>VLOOKUP(B18,RMS!B:D,3,FALSE)</f>
        <v>1421149.5769</v>
      </c>
      <c r="J18" s="21">
        <f>VLOOKUP(B18,RMS!B:E,4,FALSE)</f>
        <v>1275673.2823999999</v>
      </c>
      <c r="K18" s="22">
        <f t="shared" si="1"/>
        <v>-1.5947000000160187</v>
      </c>
      <c r="L18" s="22">
        <f t="shared" si="2"/>
        <v>-1.5999998431652784E-3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3646391.6532999999</v>
      </c>
      <c r="F19" s="25">
        <f>VLOOKUP(C19,RA!B23:I53,8,0)</f>
        <v>139433.1501</v>
      </c>
      <c r="G19" s="16">
        <f t="shared" si="0"/>
        <v>3506958.5031999997</v>
      </c>
      <c r="H19" s="27">
        <f>RA!J23</f>
        <v>3.8238665332017301</v>
      </c>
      <c r="I19" s="20">
        <f>VLOOKUP(B19,RMS!B:D,3,FALSE)</f>
        <v>3646393.8257299098</v>
      </c>
      <c r="J19" s="21">
        <f>VLOOKUP(B19,RMS!B:E,4,FALSE)</f>
        <v>3506958.5350675201</v>
      </c>
      <c r="K19" s="22">
        <f t="shared" si="1"/>
        <v>-2.1724299099296331</v>
      </c>
      <c r="L19" s="22">
        <f t="shared" si="2"/>
        <v>-3.1867520418018103E-2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373707.57630000002</v>
      </c>
      <c r="F20" s="25">
        <f>VLOOKUP(C20,RA!B24:I54,8,0)</f>
        <v>57340.235099999998</v>
      </c>
      <c r="G20" s="16">
        <f t="shared" si="0"/>
        <v>316367.34120000002</v>
      </c>
      <c r="H20" s="27">
        <f>RA!J24</f>
        <v>15.343610549112601</v>
      </c>
      <c r="I20" s="20">
        <f>VLOOKUP(B20,RMS!B:D,3,FALSE)</f>
        <v>373707.62719880498</v>
      </c>
      <c r="J20" s="21">
        <f>VLOOKUP(B20,RMS!B:E,4,FALSE)</f>
        <v>316367.34529227001</v>
      </c>
      <c r="K20" s="22">
        <f t="shared" si="1"/>
        <v>-5.089880496961996E-2</v>
      </c>
      <c r="L20" s="22">
        <f t="shared" si="2"/>
        <v>-4.0922699845395982E-3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554307.48580000002</v>
      </c>
      <c r="F21" s="25">
        <f>VLOOKUP(C21,RA!B25:I55,8,0)</f>
        <v>29259.383999999998</v>
      </c>
      <c r="G21" s="16">
        <f t="shared" si="0"/>
        <v>525048.10180000006</v>
      </c>
      <c r="H21" s="27">
        <f>RA!J25</f>
        <v>5.2785475119051704</v>
      </c>
      <c r="I21" s="20">
        <f>VLOOKUP(B21,RMS!B:D,3,FALSE)</f>
        <v>554307.47619056003</v>
      </c>
      <c r="J21" s="21">
        <f>VLOOKUP(B21,RMS!B:E,4,FALSE)</f>
        <v>525048.097998527</v>
      </c>
      <c r="K21" s="22">
        <f t="shared" si="1"/>
        <v>9.6094399923458695E-3</v>
      </c>
      <c r="L21" s="22">
        <f t="shared" si="2"/>
        <v>3.8014730671420693E-3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693536.67729999998</v>
      </c>
      <c r="F22" s="25">
        <f>VLOOKUP(C22,RA!B26:I56,8,0)</f>
        <v>154409.0974</v>
      </c>
      <c r="G22" s="16">
        <f t="shared" si="0"/>
        <v>539127.57990000001</v>
      </c>
      <c r="H22" s="27">
        <f>RA!J26</f>
        <v>22.2640132027521</v>
      </c>
      <c r="I22" s="20">
        <f>VLOOKUP(B22,RMS!B:D,3,FALSE)</f>
        <v>693536.62412404502</v>
      </c>
      <c r="J22" s="21">
        <f>VLOOKUP(B22,RMS!B:E,4,FALSE)</f>
        <v>539127.53445145697</v>
      </c>
      <c r="K22" s="22">
        <f t="shared" si="1"/>
        <v>5.3175954963080585E-2</v>
      </c>
      <c r="L22" s="22">
        <f t="shared" si="2"/>
        <v>4.5448543038219213E-2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328211.0061</v>
      </c>
      <c r="F23" s="25">
        <f>VLOOKUP(C23,RA!B27:I57,8,0)</f>
        <v>81965.172699999996</v>
      </c>
      <c r="G23" s="16">
        <f t="shared" si="0"/>
        <v>246245.8334</v>
      </c>
      <c r="H23" s="27">
        <f>RA!J27</f>
        <v>24.973316304641699</v>
      </c>
      <c r="I23" s="20">
        <f>VLOOKUP(B23,RMS!B:D,3,FALSE)</f>
        <v>328210.72832036897</v>
      </c>
      <c r="J23" s="21">
        <f>VLOOKUP(B23,RMS!B:E,4,FALSE)</f>
        <v>246245.86835951899</v>
      </c>
      <c r="K23" s="22">
        <f t="shared" si="1"/>
        <v>0.27777963102562353</v>
      </c>
      <c r="L23" s="22">
        <f t="shared" si="2"/>
        <v>-3.4959518990945071E-2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1606770.7921</v>
      </c>
      <c r="F24" s="25">
        <f>VLOOKUP(C24,RA!B28:I58,8,0)</f>
        <v>96300.028900000005</v>
      </c>
      <c r="G24" s="16">
        <f t="shared" si="0"/>
        <v>1510470.7631999999</v>
      </c>
      <c r="H24" s="27">
        <f>RA!J28</f>
        <v>5.9933893106271103</v>
      </c>
      <c r="I24" s="20">
        <f>VLOOKUP(B24,RMS!B:D,3,FALSE)</f>
        <v>1606770.7922690299</v>
      </c>
      <c r="J24" s="21">
        <f>VLOOKUP(B24,RMS!B:E,4,FALSE)</f>
        <v>1510470.7822292</v>
      </c>
      <c r="K24" s="22">
        <f t="shared" si="1"/>
        <v>-1.6902992501854897E-4</v>
      </c>
      <c r="L24" s="22">
        <f t="shared" si="2"/>
        <v>-1.9029200077056885E-2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855987.25829999999</v>
      </c>
      <c r="F25" s="25">
        <f>VLOOKUP(C25,RA!B29:I59,8,0)</f>
        <v>137685.94149999999</v>
      </c>
      <c r="G25" s="16">
        <f t="shared" si="0"/>
        <v>718301.31680000003</v>
      </c>
      <c r="H25" s="27">
        <f>RA!J29</f>
        <v>16.0850456785357</v>
      </c>
      <c r="I25" s="20">
        <f>VLOOKUP(B25,RMS!B:D,3,FALSE)</f>
        <v>855987.33878407103</v>
      </c>
      <c r="J25" s="21">
        <f>VLOOKUP(B25,RMS!B:E,4,FALSE)</f>
        <v>718301.24621217896</v>
      </c>
      <c r="K25" s="22">
        <f t="shared" si="1"/>
        <v>-8.0484071047976613E-2</v>
      </c>
      <c r="L25" s="22">
        <f t="shared" si="2"/>
        <v>7.0587821071967483E-2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956816.11049999995</v>
      </c>
      <c r="F26" s="25">
        <f>VLOOKUP(C26,RA!B30:I60,8,0)</f>
        <v>128615.39169999999</v>
      </c>
      <c r="G26" s="16">
        <f t="shared" si="0"/>
        <v>828200.71879999992</v>
      </c>
      <c r="H26" s="27">
        <f>RA!J30</f>
        <v>13.442017780489699</v>
      </c>
      <c r="I26" s="20">
        <f>VLOOKUP(B26,RMS!B:D,3,FALSE)</f>
        <v>956816.10815504903</v>
      </c>
      <c r="J26" s="21">
        <f>VLOOKUP(B26,RMS!B:E,4,FALSE)</f>
        <v>828200.73255280301</v>
      </c>
      <c r="K26" s="22">
        <f t="shared" si="1"/>
        <v>2.3449509171769023E-3</v>
      </c>
      <c r="L26" s="22">
        <f t="shared" si="2"/>
        <v>-1.3752803090028465E-2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850746.94079999998</v>
      </c>
      <c r="F27" s="25">
        <f>VLOOKUP(C27,RA!B31:I61,8,0)</f>
        <v>30489.579600000001</v>
      </c>
      <c r="G27" s="16">
        <f t="shared" si="0"/>
        <v>820257.36119999993</v>
      </c>
      <c r="H27" s="27">
        <f>RA!J31</f>
        <v>3.5838600337873801</v>
      </c>
      <c r="I27" s="20">
        <f>VLOOKUP(B27,RMS!B:D,3,FALSE)</f>
        <v>850746.91769646003</v>
      </c>
      <c r="J27" s="21">
        <f>VLOOKUP(B27,RMS!B:E,4,FALSE)</f>
        <v>820257.36054424802</v>
      </c>
      <c r="K27" s="22">
        <f t="shared" si="1"/>
        <v>2.3103539948351681E-2</v>
      </c>
      <c r="L27" s="22">
        <f t="shared" si="2"/>
        <v>6.55751908197999E-4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134252.52970000001</v>
      </c>
      <c r="F28" s="25">
        <f>VLOOKUP(C28,RA!B32:I62,8,0)</f>
        <v>35302.922299999998</v>
      </c>
      <c r="G28" s="16">
        <f t="shared" si="0"/>
        <v>98949.607400000008</v>
      </c>
      <c r="H28" s="27">
        <f>RA!J32</f>
        <v>26.295908448717999</v>
      </c>
      <c r="I28" s="20">
        <f>VLOOKUP(B28,RMS!B:D,3,FALSE)</f>
        <v>134252.46291406901</v>
      </c>
      <c r="J28" s="21">
        <f>VLOOKUP(B28,RMS!B:E,4,FALSE)</f>
        <v>98949.606015512501</v>
      </c>
      <c r="K28" s="22">
        <f t="shared" si="1"/>
        <v>6.6785931005142629E-2</v>
      </c>
      <c r="L28" s="22">
        <f t="shared" si="2"/>
        <v>1.3844875065842643E-3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360490.50380000001</v>
      </c>
      <c r="F30" s="25">
        <f>VLOOKUP(C30,RA!B34:I65,8,0)</f>
        <v>20169.991600000001</v>
      </c>
      <c r="G30" s="16">
        <f t="shared" si="0"/>
        <v>340320.5122</v>
      </c>
      <c r="H30" s="27">
        <f>RA!J34</f>
        <v>0</v>
      </c>
      <c r="I30" s="20">
        <f>VLOOKUP(B30,RMS!B:D,3,FALSE)</f>
        <v>360490.50229999999</v>
      </c>
      <c r="J30" s="21">
        <f>VLOOKUP(B30,RMS!B:E,4,FALSE)</f>
        <v>340320.49550000002</v>
      </c>
      <c r="K30" s="22">
        <f t="shared" si="1"/>
        <v>1.500000013038516E-3</v>
      </c>
      <c r="L30" s="22">
        <f t="shared" si="2"/>
        <v>1.6699999978300184E-2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313565.94</v>
      </c>
      <c r="F31" s="25">
        <f>VLOOKUP(C31,RA!B35:I66,8,0)</f>
        <v>-8955.85</v>
      </c>
      <c r="G31" s="16">
        <f t="shared" si="0"/>
        <v>322521.78999999998</v>
      </c>
      <c r="H31" s="27">
        <f>RA!J35</f>
        <v>5.5951519907970502</v>
      </c>
      <c r="I31" s="20">
        <f>VLOOKUP(B31,RMS!B:D,3,FALSE)</f>
        <v>313565.94</v>
      </c>
      <c r="J31" s="21">
        <f>VLOOKUP(B31,RMS!B:E,4,FALSE)</f>
        <v>322521.78999999998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743227.45</v>
      </c>
      <c r="F32" s="25">
        <f>VLOOKUP(C32,RA!B34:I66,8,0)</f>
        <v>-127839.35</v>
      </c>
      <c r="G32" s="16">
        <f t="shared" si="0"/>
        <v>871066.79999999993</v>
      </c>
      <c r="H32" s="27">
        <f>RA!J35</f>
        <v>5.5951519907970502</v>
      </c>
      <c r="I32" s="20">
        <f>VLOOKUP(B32,RMS!B:D,3,FALSE)</f>
        <v>743227.45</v>
      </c>
      <c r="J32" s="21">
        <f>VLOOKUP(B32,RMS!B:E,4,FALSE)</f>
        <v>871066.8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1138033.0900000001</v>
      </c>
      <c r="F33" s="25">
        <f>VLOOKUP(C33,RA!B34:I67,8,0)</f>
        <v>-37994.03</v>
      </c>
      <c r="G33" s="16">
        <f t="shared" si="0"/>
        <v>1176027.1200000001</v>
      </c>
      <c r="H33" s="27">
        <f>RA!J34</f>
        <v>0</v>
      </c>
      <c r="I33" s="20">
        <f>VLOOKUP(B33,RMS!B:D,3,FALSE)</f>
        <v>1138033.0900000001</v>
      </c>
      <c r="J33" s="21">
        <f>VLOOKUP(B33,RMS!B:E,4,FALSE)</f>
        <v>1176027.1200000001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423052.26</v>
      </c>
      <c r="F34" s="25">
        <f>VLOOKUP(C34,RA!B35:I68,8,0)</f>
        <v>-96470.16</v>
      </c>
      <c r="G34" s="16">
        <f t="shared" si="0"/>
        <v>519522.42000000004</v>
      </c>
      <c r="H34" s="27">
        <f>RA!J35</f>
        <v>5.5951519907970502</v>
      </c>
      <c r="I34" s="20">
        <f>VLOOKUP(B34,RMS!B:D,3,FALSE)</f>
        <v>423052.26</v>
      </c>
      <c r="J34" s="21">
        <f>VLOOKUP(B34,RMS!B:E,4,FALSE)</f>
        <v>519522.42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2.5499999999999998</v>
      </c>
      <c r="F35" s="25">
        <f>VLOOKUP(C35,RA!B36:I69,8,0)</f>
        <v>-108.57</v>
      </c>
      <c r="G35" s="16">
        <f t="shared" si="0"/>
        <v>111.11999999999999</v>
      </c>
      <c r="H35" s="27">
        <f>RA!J36</f>
        <v>-2.8561297186805401</v>
      </c>
      <c r="I35" s="20">
        <f>VLOOKUP(B35,RMS!B:D,3,FALSE)</f>
        <v>2.5499999999999998</v>
      </c>
      <c r="J35" s="21">
        <f>VLOOKUP(B35,RMS!B:E,4,FALSE)</f>
        <v>111.12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141405.128</v>
      </c>
      <c r="F36" s="25">
        <f>VLOOKUP(C36,RA!B8:I69,8,0)</f>
        <v>10126.5056</v>
      </c>
      <c r="G36" s="16">
        <f t="shared" si="0"/>
        <v>131278.62239999999</v>
      </c>
      <c r="H36" s="27">
        <f>RA!J36</f>
        <v>-2.8561297186805401</v>
      </c>
      <c r="I36" s="20">
        <f>VLOOKUP(B36,RMS!B:D,3,FALSE)</f>
        <v>141405.12820512801</v>
      </c>
      <c r="J36" s="21">
        <f>VLOOKUP(B36,RMS!B:E,4,FALSE)</f>
        <v>131278.623931624</v>
      </c>
      <c r="K36" s="22">
        <f t="shared" si="1"/>
        <v>-2.0512801711447537E-4</v>
      </c>
      <c r="L36" s="22">
        <f t="shared" si="2"/>
        <v>-1.5316240023821592E-3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652498.24910000002</v>
      </c>
      <c r="F37" s="25">
        <f>VLOOKUP(C37,RA!B8:I70,8,0)</f>
        <v>30938.0671</v>
      </c>
      <c r="G37" s="16">
        <f t="shared" si="0"/>
        <v>621560.18200000003</v>
      </c>
      <c r="H37" s="27">
        <f>RA!J37</f>
        <v>-17.2005689509988</v>
      </c>
      <c r="I37" s="20">
        <f>VLOOKUP(B37,RMS!B:D,3,FALSE)</f>
        <v>652498.23609059805</v>
      </c>
      <c r="J37" s="21">
        <f>VLOOKUP(B37,RMS!B:E,4,FALSE)</f>
        <v>621560.17089658102</v>
      </c>
      <c r="K37" s="22">
        <f t="shared" si="1"/>
        <v>1.3009401969611645E-2</v>
      </c>
      <c r="L37" s="22">
        <f t="shared" si="2"/>
        <v>1.1103419004939497E-2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575540.16</v>
      </c>
      <c r="F38" s="25">
        <f>VLOOKUP(C38,RA!B9:I71,8,0)</f>
        <v>-92109.33</v>
      </c>
      <c r="G38" s="16">
        <f t="shared" si="0"/>
        <v>667649.49</v>
      </c>
      <c r="H38" s="27">
        <f>RA!J38</f>
        <v>-3.3385698828845101</v>
      </c>
      <c r="I38" s="20">
        <f>VLOOKUP(B38,RMS!B:D,3,FALSE)</f>
        <v>575540.16</v>
      </c>
      <c r="J38" s="21">
        <f>VLOOKUP(B38,RMS!B:E,4,FALSE)</f>
        <v>667649.49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179731.75</v>
      </c>
      <c r="F39" s="25">
        <f>VLOOKUP(C39,RA!B10:I72,8,0)</f>
        <v>5141.9799999999996</v>
      </c>
      <c r="G39" s="16">
        <f t="shared" si="0"/>
        <v>174589.77</v>
      </c>
      <c r="H39" s="27">
        <f>RA!J39</f>
        <v>-22.803367130103499</v>
      </c>
      <c r="I39" s="20">
        <f>VLOOKUP(B39,RMS!B:D,3,FALSE)</f>
        <v>179731.75</v>
      </c>
      <c r="J39" s="21">
        <f>VLOOKUP(B39,RMS!B:E,4,FALSE)</f>
        <v>174589.77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36474.132299999997</v>
      </c>
      <c r="F40" s="25">
        <f>VLOOKUP(C40,RA!B8:I73,8,0)</f>
        <v>2583.279</v>
      </c>
      <c r="G40" s="16">
        <f t="shared" si="0"/>
        <v>33890.853299999995</v>
      </c>
      <c r="H40" s="27">
        <f>RA!J40</f>
        <v>-4257.6470588235297</v>
      </c>
      <c r="I40" s="20">
        <f>VLOOKUP(B40,RMS!B:D,3,FALSE)</f>
        <v>36474.132062627599</v>
      </c>
      <c r="J40" s="21">
        <f>VLOOKUP(B40,RMS!B:E,4,FALSE)</f>
        <v>33890.853248619598</v>
      </c>
      <c r="K40" s="22">
        <f t="shared" si="1"/>
        <v>2.3737239826004952E-4</v>
      </c>
      <c r="L40" s="22">
        <f t="shared" si="2"/>
        <v>5.1380397053435445E-5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.125" style="36" bestFit="1" customWidth="1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25114171.0427</v>
      </c>
      <c r="E7" s="48">
        <v>24863165.5108</v>
      </c>
      <c r="F7" s="49">
        <v>101.009547765714</v>
      </c>
      <c r="G7" s="48">
        <v>19810520.4344</v>
      </c>
      <c r="H7" s="49">
        <v>26.771889339618099</v>
      </c>
      <c r="I7" s="48">
        <v>1596398.5199</v>
      </c>
      <c r="J7" s="49">
        <v>6.3565646550138801</v>
      </c>
      <c r="K7" s="48">
        <v>1430188.5789000001</v>
      </c>
      <c r="L7" s="49">
        <v>7.2193387530422903</v>
      </c>
      <c r="M7" s="49">
        <v>0.116215402256839</v>
      </c>
      <c r="N7" s="48">
        <v>637723934.65460002</v>
      </c>
      <c r="O7" s="48">
        <v>7241610276.8678999</v>
      </c>
      <c r="P7" s="48">
        <v>1147756</v>
      </c>
      <c r="Q7" s="48">
        <v>931579</v>
      </c>
      <c r="R7" s="49">
        <v>23.205439366924299</v>
      </c>
      <c r="S7" s="48">
        <v>21.881106300206699</v>
      </c>
      <c r="T7" s="48">
        <v>22.233574308137001</v>
      </c>
      <c r="U7" s="50">
        <v>-1.61083266583759</v>
      </c>
    </row>
    <row r="8" spans="1:23" ht="12" thickBot="1">
      <c r="A8" s="74">
        <v>42336</v>
      </c>
      <c r="B8" s="64" t="s">
        <v>6</v>
      </c>
      <c r="C8" s="65"/>
      <c r="D8" s="51">
        <v>850780.77119999996</v>
      </c>
      <c r="E8" s="51">
        <v>1140831.5789999999</v>
      </c>
      <c r="F8" s="52">
        <v>74.575492724855593</v>
      </c>
      <c r="G8" s="51">
        <v>557088.6298</v>
      </c>
      <c r="H8" s="52">
        <v>52.719105307433402</v>
      </c>
      <c r="I8" s="51">
        <v>124419.4681</v>
      </c>
      <c r="J8" s="52">
        <v>14.6241514044223</v>
      </c>
      <c r="K8" s="51">
        <v>155610.8351</v>
      </c>
      <c r="L8" s="52">
        <v>27.932868627361099</v>
      </c>
      <c r="M8" s="52">
        <v>-0.20044469898227499</v>
      </c>
      <c r="N8" s="51">
        <v>22185474.6131</v>
      </c>
      <c r="O8" s="51">
        <v>258242953.8195</v>
      </c>
      <c r="P8" s="51">
        <v>31624</v>
      </c>
      <c r="Q8" s="51">
        <v>23531</v>
      </c>
      <c r="R8" s="52">
        <v>34.3929284773278</v>
      </c>
      <c r="S8" s="51">
        <v>26.903009461168701</v>
      </c>
      <c r="T8" s="51">
        <v>24.615190153414598</v>
      </c>
      <c r="U8" s="53">
        <v>8.5039531025563804</v>
      </c>
    </row>
    <row r="9" spans="1:23" ht="12" thickBot="1">
      <c r="A9" s="75"/>
      <c r="B9" s="64" t="s">
        <v>7</v>
      </c>
      <c r="C9" s="65"/>
      <c r="D9" s="51">
        <v>145507.5233</v>
      </c>
      <c r="E9" s="51">
        <v>181122.57579999999</v>
      </c>
      <c r="F9" s="52">
        <v>80.336491824560298</v>
      </c>
      <c r="G9" s="51">
        <v>93155.206300000005</v>
      </c>
      <c r="H9" s="52">
        <v>56.199024272892402</v>
      </c>
      <c r="I9" s="51">
        <v>33536.466099999998</v>
      </c>
      <c r="J9" s="52">
        <v>23.047925866249699</v>
      </c>
      <c r="K9" s="51">
        <v>20983.287799999998</v>
      </c>
      <c r="L9" s="52">
        <v>22.525083281362502</v>
      </c>
      <c r="M9" s="52">
        <v>0.59824649119095596</v>
      </c>
      <c r="N9" s="51">
        <v>2495500.8742999998</v>
      </c>
      <c r="O9" s="51">
        <v>41167293.062600002</v>
      </c>
      <c r="P9" s="51">
        <v>8061</v>
      </c>
      <c r="Q9" s="51">
        <v>4685</v>
      </c>
      <c r="R9" s="52">
        <v>72.059765208111003</v>
      </c>
      <c r="S9" s="51">
        <v>18.0508030393251</v>
      </c>
      <c r="T9" s="51">
        <v>17.852865101387401</v>
      </c>
      <c r="U9" s="53">
        <v>1.0965602887944299</v>
      </c>
    </row>
    <row r="10" spans="1:23" ht="12" thickBot="1">
      <c r="A10" s="75"/>
      <c r="B10" s="64" t="s">
        <v>8</v>
      </c>
      <c r="C10" s="65"/>
      <c r="D10" s="51">
        <v>163814.36429999999</v>
      </c>
      <c r="E10" s="51">
        <v>224362.8659</v>
      </c>
      <c r="F10" s="52">
        <v>73.013135949606394</v>
      </c>
      <c r="G10" s="51">
        <v>111322.9019</v>
      </c>
      <c r="H10" s="52">
        <v>47.152438091447202</v>
      </c>
      <c r="I10" s="51">
        <v>46070.109600000003</v>
      </c>
      <c r="J10" s="52">
        <v>28.1233637824519</v>
      </c>
      <c r="K10" s="51">
        <v>31159.477699999999</v>
      </c>
      <c r="L10" s="52">
        <v>27.9901773742749</v>
      </c>
      <c r="M10" s="52">
        <v>0.47852637465742898</v>
      </c>
      <c r="N10" s="51">
        <v>3612911.4722000002</v>
      </c>
      <c r="O10" s="51">
        <v>62745896.253899999</v>
      </c>
      <c r="P10" s="51">
        <v>105154</v>
      </c>
      <c r="Q10" s="51">
        <v>82449</v>
      </c>
      <c r="R10" s="52">
        <v>27.538235757862399</v>
      </c>
      <c r="S10" s="51">
        <v>1.5578519533255999</v>
      </c>
      <c r="T10" s="51">
        <v>1.2106385644458999</v>
      </c>
      <c r="U10" s="53">
        <v>22.2879579884655</v>
      </c>
    </row>
    <row r="11" spans="1:23" ht="12" thickBot="1">
      <c r="A11" s="75"/>
      <c r="B11" s="64" t="s">
        <v>9</v>
      </c>
      <c r="C11" s="65"/>
      <c r="D11" s="51">
        <v>191046.5117</v>
      </c>
      <c r="E11" s="51">
        <v>137552.34599999999</v>
      </c>
      <c r="F11" s="52">
        <v>138.890042413381</v>
      </c>
      <c r="G11" s="51">
        <v>66791.389299999995</v>
      </c>
      <c r="H11" s="52">
        <v>186.034642642177</v>
      </c>
      <c r="I11" s="51">
        <v>-11376.9023</v>
      </c>
      <c r="J11" s="52">
        <v>-5.9550431979962699</v>
      </c>
      <c r="K11" s="51">
        <v>14213.488799999999</v>
      </c>
      <c r="L11" s="52">
        <v>21.280420947913999</v>
      </c>
      <c r="M11" s="52">
        <v>-1.80042996199497</v>
      </c>
      <c r="N11" s="51">
        <v>2431885.1250999998</v>
      </c>
      <c r="O11" s="51">
        <v>21770332.594599999</v>
      </c>
      <c r="P11" s="51">
        <v>8631</v>
      </c>
      <c r="Q11" s="51">
        <v>4319</v>
      </c>
      <c r="R11" s="52">
        <v>99.837925445704997</v>
      </c>
      <c r="S11" s="51">
        <v>22.1349219904994</v>
      </c>
      <c r="T11" s="51">
        <v>21.8834605695763</v>
      </c>
      <c r="U11" s="53">
        <v>1.13603933653348</v>
      </c>
    </row>
    <row r="12" spans="1:23" ht="12" thickBot="1">
      <c r="A12" s="75"/>
      <c r="B12" s="64" t="s">
        <v>10</v>
      </c>
      <c r="C12" s="65"/>
      <c r="D12" s="51">
        <v>417706.3309</v>
      </c>
      <c r="E12" s="51">
        <v>492893.02590000001</v>
      </c>
      <c r="F12" s="52">
        <v>84.745839147812603</v>
      </c>
      <c r="G12" s="51">
        <v>244171.3241</v>
      </c>
      <c r="H12" s="52">
        <v>71.071002067764894</v>
      </c>
      <c r="I12" s="51">
        <v>34490.590199999999</v>
      </c>
      <c r="J12" s="52">
        <v>8.2571384842757301</v>
      </c>
      <c r="K12" s="51">
        <v>42868.062700000002</v>
      </c>
      <c r="L12" s="52">
        <v>17.556550859528201</v>
      </c>
      <c r="M12" s="52">
        <v>-0.19542456487076099</v>
      </c>
      <c r="N12" s="51">
        <v>15685456.130000001</v>
      </c>
      <c r="O12" s="51">
        <v>86733533.680299997</v>
      </c>
      <c r="P12" s="51">
        <v>4042</v>
      </c>
      <c r="Q12" s="51">
        <v>3597</v>
      </c>
      <c r="R12" s="52">
        <v>12.371420628301401</v>
      </c>
      <c r="S12" s="51">
        <v>103.34149700643199</v>
      </c>
      <c r="T12" s="51">
        <v>103.730722463164</v>
      </c>
      <c r="U12" s="53">
        <v>-0.37664004103506898</v>
      </c>
    </row>
    <row r="13" spans="1:23" ht="12" thickBot="1">
      <c r="A13" s="75"/>
      <c r="B13" s="64" t="s">
        <v>11</v>
      </c>
      <c r="C13" s="65"/>
      <c r="D13" s="51">
        <v>452393.4939</v>
      </c>
      <c r="E13" s="51">
        <v>612949.6679</v>
      </c>
      <c r="F13" s="52">
        <v>73.805977487503299</v>
      </c>
      <c r="G13" s="51">
        <v>339169.05589999998</v>
      </c>
      <c r="H13" s="52">
        <v>33.3828915198511</v>
      </c>
      <c r="I13" s="51">
        <v>136592.95300000001</v>
      </c>
      <c r="J13" s="52">
        <v>30.1933946535034</v>
      </c>
      <c r="K13" s="51">
        <v>92768.828200000004</v>
      </c>
      <c r="L13" s="52">
        <v>27.3517959808668</v>
      </c>
      <c r="M13" s="52">
        <v>0.47240140519528501</v>
      </c>
      <c r="N13" s="51">
        <v>16708850.079500001</v>
      </c>
      <c r="O13" s="51">
        <v>125045155.2026</v>
      </c>
      <c r="P13" s="51">
        <v>12593</v>
      </c>
      <c r="Q13" s="51">
        <v>10105</v>
      </c>
      <c r="R13" s="52">
        <v>24.621474517565598</v>
      </c>
      <c r="S13" s="51">
        <v>35.924203438418203</v>
      </c>
      <c r="T13" s="51">
        <v>34.2781944878773</v>
      </c>
      <c r="U13" s="53">
        <v>4.5818940797462302</v>
      </c>
    </row>
    <row r="14" spans="1:23" ht="12" thickBot="1">
      <c r="A14" s="75"/>
      <c r="B14" s="64" t="s">
        <v>12</v>
      </c>
      <c r="C14" s="65"/>
      <c r="D14" s="51">
        <v>272082.9718</v>
      </c>
      <c r="E14" s="51">
        <v>341822.30070000002</v>
      </c>
      <c r="F14" s="52">
        <v>79.597782603070499</v>
      </c>
      <c r="G14" s="51">
        <v>217874.64910000001</v>
      </c>
      <c r="H14" s="52">
        <v>24.8805094690569</v>
      </c>
      <c r="I14" s="51">
        <v>50862.639499999997</v>
      </c>
      <c r="J14" s="52">
        <v>18.693797396989499</v>
      </c>
      <c r="K14" s="51">
        <v>38844.399100000002</v>
      </c>
      <c r="L14" s="52">
        <v>17.828783321262499</v>
      </c>
      <c r="M14" s="52">
        <v>0.30939442180739002</v>
      </c>
      <c r="N14" s="51">
        <v>6028238.8367999997</v>
      </c>
      <c r="O14" s="51">
        <v>61364423.658699997</v>
      </c>
      <c r="P14" s="51">
        <v>4537</v>
      </c>
      <c r="Q14" s="51">
        <v>3542</v>
      </c>
      <c r="R14" s="52">
        <v>28.0914737436477</v>
      </c>
      <c r="S14" s="51">
        <v>59.969797619572397</v>
      </c>
      <c r="T14" s="51">
        <v>59.158712422360303</v>
      </c>
      <c r="U14" s="53">
        <v>1.3524894687112501</v>
      </c>
    </row>
    <row r="15" spans="1:23" ht="12" thickBot="1">
      <c r="A15" s="75"/>
      <c r="B15" s="64" t="s">
        <v>13</v>
      </c>
      <c r="C15" s="65"/>
      <c r="D15" s="51">
        <v>185472.1691</v>
      </c>
      <c r="E15" s="51">
        <v>234443.30129999999</v>
      </c>
      <c r="F15" s="52">
        <v>79.111737495397605</v>
      </c>
      <c r="G15" s="51">
        <v>129114.77770000001</v>
      </c>
      <c r="H15" s="52">
        <v>43.649063572682003</v>
      </c>
      <c r="I15" s="51">
        <v>8164.5502999999999</v>
      </c>
      <c r="J15" s="52">
        <v>4.4020352700991801</v>
      </c>
      <c r="K15" s="51">
        <v>6351.4970999999996</v>
      </c>
      <c r="L15" s="52">
        <v>4.9192642493315502</v>
      </c>
      <c r="M15" s="52">
        <v>0.28545288952426701</v>
      </c>
      <c r="N15" s="51">
        <v>7004531.5560999997</v>
      </c>
      <c r="O15" s="51">
        <v>49368434.9212</v>
      </c>
      <c r="P15" s="51">
        <v>6070</v>
      </c>
      <c r="Q15" s="51">
        <v>4729</v>
      </c>
      <c r="R15" s="52">
        <v>28.3569465003172</v>
      </c>
      <c r="S15" s="51">
        <v>30.555546803953899</v>
      </c>
      <c r="T15" s="51">
        <v>29.758851977162202</v>
      </c>
      <c r="U15" s="53">
        <v>2.6073656344732399</v>
      </c>
    </row>
    <row r="16" spans="1:23" ht="12" thickBot="1">
      <c r="A16" s="75"/>
      <c r="B16" s="64" t="s">
        <v>14</v>
      </c>
      <c r="C16" s="65"/>
      <c r="D16" s="51">
        <v>870403.59439999994</v>
      </c>
      <c r="E16" s="51">
        <v>1155873.7960000001</v>
      </c>
      <c r="F16" s="52">
        <v>75.302649598261198</v>
      </c>
      <c r="G16" s="51">
        <v>723453.81129999994</v>
      </c>
      <c r="H16" s="52">
        <v>20.3122550195624</v>
      </c>
      <c r="I16" s="51">
        <v>15847.627399999999</v>
      </c>
      <c r="J16" s="52">
        <v>1.82072173207469</v>
      </c>
      <c r="K16" s="51">
        <v>50250.5844</v>
      </c>
      <c r="L16" s="52">
        <v>6.9459284912333201</v>
      </c>
      <c r="M16" s="52">
        <v>-0.68462799807757102</v>
      </c>
      <c r="N16" s="51">
        <v>25207302.114300001</v>
      </c>
      <c r="O16" s="51">
        <v>357373766.45469999</v>
      </c>
      <c r="P16" s="51">
        <v>44057</v>
      </c>
      <c r="Q16" s="51">
        <v>31309</v>
      </c>
      <c r="R16" s="52">
        <v>40.716726819764297</v>
      </c>
      <c r="S16" s="51">
        <v>19.756306475701901</v>
      </c>
      <c r="T16" s="51">
        <v>21.081717895812702</v>
      </c>
      <c r="U16" s="53">
        <v>-6.7088016767753702</v>
      </c>
    </row>
    <row r="17" spans="1:21" ht="12" thickBot="1">
      <c r="A17" s="75"/>
      <c r="B17" s="64" t="s">
        <v>15</v>
      </c>
      <c r="C17" s="65"/>
      <c r="D17" s="51">
        <v>516801.08760000003</v>
      </c>
      <c r="E17" s="51">
        <v>769144.57770000002</v>
      </c>
      <c r="F17" s="52">
        <v>67.191670146776403</v>
      </c>
      <c r="G17" s="51">
        <v>583930.43550000002</v>
      </c>
      <c r="H17" s="52">
        <v>-11.4961207395397</v>
      </c>
      <c r="I17" s="51">
        <v>56989.570399999997</v>
      </c>
      <c r="J17" s="52">
        <v>11.027370446269201</v>
      </c>
      <c r="K17" s="51">
        <v>60013.811600000001</v>
      </c>
      <c r="L17" s="52">
        <v>10.2775618381001</v>
      </c>
      <c r="M17" s="52">
        <v>-5.0392420000865003E-2</v>
      </c>
      <c r="N17" s="51">
        <v>16902154.236099999</v>
      </c>
      <c r="O17" s="51">
        <v>338749338.02149999</v>
      </c>
      <c r="P17" s="51">
        <v>10842</v>
      </c>
      <c r="Q17" s="51">
        <v>9020</v>
      </c>
      <c r="R17" s="52">
        <v>20.199556541019899</v>
      </c>
      <c r="S17" s="51">
        <v>47.666582512451598</v>
      </c>
      <c r="T17" s="51">
        <v>59.724027461197302</v>
      </c>
      <c r="U17" s="53">
        <v>-25.295383711630901</v>
      </c>
    </row>
    <row r="18" spans="1:21" ht="12" thickBot="1">
      <c r="A18" s="75"/>
      <c r="B18" s="64" t="s">
        <v>16</v>
      </c>
      <c r="C18" s="65"/>
      <c r="D18" s="51">
        <v>2517256.3363000001</v>
      </c>
      <c r="E18" s="51">
        <v>2641830.7555999998</v>
      </c>
      <c r="F18" s="52">
        <v>95.284542015572598</v>
      </c>
      <c r="G18" s="51">
        <v>1673085.7316999999</v>
      </c>
      <c r="H18" s="52">
        <v>50.455908421515801</v>
      </c>
      <c r="I18" s="51">
        <v>223441.97289999999</v>
      </c>
      <c r="J18" s="52">
        <v>8.8764091951170592</v>
      </c>
      <c r="K18" s="51">
        <v>218560.84770000001</v>
      </c>
      <c r="L18" s="52">
        <v>13.063338211480801</v>
      </c>
      <c r="M18" s="52">
        <v>2.2333026483773E-2</v>
      </c>
      <c r="N18" s="51">
        <v>53787280.555100001</v>
      </c>
      <c r="O18" s="51">
        <v>737373474.68640006</v>
      </c>
      <c r="P18" s="51">
        <v>101362</v>
      </c>
      <c r="Q18" s="51">
        <v>75244</v>
      </c>
      <c r="R18" s="52">
        <v>34.711073308170803</v>
      </c>
      <c r="S18" s="51">
        <v>24.834319925613201</v>
      </c>
      <c r="T18" s="51">
        <v>24.4026589415767</v>
      </c>
      <c r="U18" s="53">
        <v>1.73816309578591</v>
      </c>
    </row>
    <row r="19" spans="1:21" ht="12" thickBot="1">
      <c r="A19" s="75"/>
      <c r="B19" s="64" t="s">
        <v>17</v>
      </c>
      <c r="C19" s="65"/>
      <c r="D19" s="51">
        <v>775411.02260000003</v>
      </c>
      <c r="E19" s="51">
        <v>1087234.0478000001</v>
      </c>
      <c r="F19" s="52">
        <v>71.319604474218906</v>
      </c>
      <c r="G19" s="51">
        <v>2065115.5055</v>
      </c>
      <c r="H19" s="52">
        <v>-62.451929660357699</v>
      </c>
      <c r="I19" s="51">
        <v>23972.185300000001</v>
      </c>
      <c r="J19" s="52">
        <v>3.0915455934092599</v>
      </c>
      <c r="K19" s="51">
        <v>-16814.828399999999</v>
      </c>
      <c r="L19" s="52">
        <v>-0.81423186040767404</v>
      </c>
      <c r="M19" s="52">
        <v>-2.4256574453058399</v>
      </c>
      <c r="N19" s="51">
        <v>21265813.775800001</v>
      </c>
      <c r="O19" s="51">
        <v>234289565.08719999</v>
      </c>
      <c r="P19" s="51">
        <v>19698</v>
      </c>
      <c r="Q19" s="51">
        <v>15122</v>
      </c>
      <c r="R19" s="52">
        <v>30.260547546620799</v>
      </c>
      <c r="S19" s="51">
        <v>39.364962057061597</v>
      </c>
      <c r="T19" s="51">
        <v>38.758795040338597</v>
      </c>
      <c r="U19" s="53">
        <v>1.5398643490228101</v>
      </c>
    </row>
    <row r="20" spans="1:21" ht="12" thickBot="1">
      <c r="A20" s="75"/>
      <c r="B20" s="64" t="s">
        <v>18</v>
      </c>
      <c r="C20" s="65"/>
      <c r="D20" s="51">
        <v>1303919.7903</v>
      </c>
      <c r="E20" s="51">
        <v>1374372.4325999999</v>
      </c>
      <c r="F20" s="52">
        <v>94.873831821064698</v>
      </c>
      <c r="G20" s="51">
        <v>997819.90650000004</v>
      </c>
      <c r="H20" s="52">
        <v>30.676866817950199</v>
      </c>
      <c r="I20" s="51">
        <v>72307.9611</v>
      </c>
      <c r="J20" s="52">
        <v>5.5454301436259099</v>
      </c>
      <c r="K20" s="51">
        <v>68784.874400000001</v>
      </c>
      <c r="L20" s="52">
        <v>6.8935159493132403</v>
      </c>
      <c r="M20" s="52">
        <v>5.1218915942368999E-2</v>
      </c>
      <c r="N20" s="51">
        <v>49526041.812299997</v>
      </c>
      <c r="O20" s="51">
        <v>409258945.64709997</v>
      </c>
      <c r="P20" s="51">
        <v>51963</v>
      </c>
      <c r="Q20" s="51">
        <v>45139</v>
      </c>
      <c r="R20" s="52">
        <v>15.1177474024679</v>
      </c>
      <c r="S20" s="51">
        <v>25.093235384793001</v>
      </c>
      <c r="T20" s="51">
        <v>24.517975697290598</v>
      </c>
      <c r="U20" s="53">
        <v>2.2924891058530199</v>
      </c>
    </row>
    <row r="21" spans="1:21" ht="12" thickBot="1">
      <c r="A21" s="75"/>
      <c r="B21" s="64" t="s">
        <v>19</v>
      </c>
      <c r="C21" s="65"/>
      <c r="D21" s="51">
        <v>465677.84970000002</v>
      </c>
      <c r="E21" s="51">
        <v>501211.679</v>
      </c>
      <c r="F21" s="52">
        <v>92.910414743148905</v>
      </c>
      <c r="G21" s="51">
        <v>357937.97120000003</v>
      </c>
      <c r="H21" s="52">
        <v>30.100153425689399</v>
      </c>
      <c r="I21" s="51">
        <v>39321.190300000002</v>
      </c>
      <c r="J21" s="52">
        <v>8.4438609921712207</v>
      </c>
      <c r="K21" s="51">
        <v>34482.646399999998</v>
      </c>
      <c r="L21" s="52">
        <v>9.6336933140665906</v>
      </c>
      <c r="M21" s="52">
        <v>0.14031822975164701</v>
      </c>
      <c r="N21" s="51">
        <v>14281986.8005</v>
      </c>
      <c r="O21" s="51">
        <v>144277213.44580001</v>
      </c>
      <c r="P21" s="51">
        <v>39337</v>
      </c>
      <c r="Q21" s="51">
        <v>31847</v>
      </c>
      <c r="R21" s="52">
        <v>23.518698778534901</v>
      </c>
      <c r="S21" s="51">
        <v>11.838163807611201</v>
      </c>
      <c r="T21" s="51">
        <v>11.4970099381417</v>
      </c>
      <c r="U21" s="53">
        <v>2.8818140635127398</v>
      </c>
    </row>
    <row r="22" spans="1:21" ht="12" thickBot="1">
      <c r="A22" s="75"/>
      <c r="B22" s="64" t="s">
        <v>20</v>
      </c>
      <c r="C22" s="65"/>
      <c r="D22" s="51">
        <v>1421147.9822</v>
      </c>
      <c r="E22" s="51">
        <v>1523504.7579999999</v>
      </c>
      <c r="F22" s="52">
        <v>93.281492869482705</v>
      </c>
      <c r="G22" s="51">
        <v>1002034.4055</v>
      </c>
      <c r="H22" s="52">
        <v>41.826266084233801</v>
      </c>
      <c r="I22" s="51">
        <v>145474.70139999999</v>
      </c>
      <c r="J22" s="52">
        <v>10.236421767619101</v>
      </c>
      <c r="K22" s="51">
        <v>77032.864000000001</v>
      </c>
      <c r="L22" s="52">
        <v>7.6876466094556699</v>
      </c>
      <c r="M22" s="52">
        <v>0.88847582507123202</v>
      </c>
      <c r="N22" s="51">
        <v>32638845.015099999</v>
      </c>
      <c r="O22" s="51">
        <v>468087654.4188</v>
      </c>
      <c r="P22" s="51">
        <v>82200</v>
      </c>
      <c r="Q22" s="51">
        <v>62480</v>
      </c>
      <c r="R22" s="52">
        <v>31.562099871958999</v>
      </c>
      <c r="S22" s="51">
        <v>17.288904892944</v>
      </c>
      <c r="T22" s="51">
        <v>16.441954531049898</v>
      </c>
      <c r="U22" s="53">
        <v>4.8988086124515799</v>
      </c>
    </row>
    <row r="23" spans="1:21" ht="12" thickBot="1">
      <c r="A23" s="75"/>
      <c r="B23" s="64" t="s">
        <v>21</v>
      </c>
      <c r="C23" s="65"/>
      <c r="D23" s="51">
        <v>3646391.6532999999</v>
      </c>
      <c r="E23" s="51">
        <v>4055378.0007000002</v>
      </c>
      <c r="F23" s="52">
        <v>89.914963603160899</v>
      </c>
      <c r="G23" s="51">
        <v>2175406.1422999999</v>
      </c>
      <c r="H23" s="52">
        <v>67.618891130130095</v>
      </c>
      <c r="I23" s="51">
        <v>139433.1501</v>
      </c>
      <c r="J23" s="52">
        <v>3.8238665332017301</v>
      </c>
      <c r="K23" s="51">
        <v>241248.9437</v>
      </c>
      <c r="L23" s="52">
        <v>11.0898346294515</v>
      </c>
      <c r="M23" s="52">
        <v>-0.42203622547923297</v>
      </c>
      <c r="N23" s="51">
        <v>94588952.503800005</v>
      </c>
      <c r="O23" s="51">
        <v>1050897140.373</v>
      </c>
      <c r="P23" s="51">
        <v>108408</v>
      </c>
      <c r="Q23" s="51">
        <v>88761</v>
      </c>
      <c r="R23" s="52">
        <v>22.134721330314001</v>
      </c>
      <c r="S23" s="51">
        <v>33.635817036565598</v>
      </c>
      <c r="T23" s="51">
        <v>35.821793755140199</v>
      </c>
      <c r="U23" s="53">
        <v>-6.4989553136118499</v>
      </c>
    </row>
    <row r="24" spans="1:21" ht="12" thickBot="1">
      <c r="A24" s="75"/>
      <c r="B24" s="64" t="s">
        <v>22</v>
      </c>
      <c r="C24" s="65"/>
      <c r="D24" s="51">
        <v>373707.57630000002</v>
      </c>
      <c r="E24" s="51">
        <v>426490.33889999997</v>
      </c>
      <c r="F24" s="52">
        <v>87.623925377503994</v>
      </c>
      <c r="G24" s="51">
        <v>301710.29719999997</v>
      </c>
      <c r="H24" s="52">
        <v>23.863050007959799</v>
      </c>
      <c r="I24" s="51">
        <v>57340.235099999998</v>
      </c>
      <c r="J24" s="52">
        <v>15.343610549112601</v>
      </c>
      <c r="K24" s="51">
        <v>46777.373</v>
      </c>
      <c r="L24" s="52">
        <v>15.504069113356101</v>
      </c>
      <c r="M24" s="52">
        <v>0.225811357555286</v>
      </c>
      <c r="N24" s="51">
        <v>8003241.8147999998</v>
      </c>
      <c r="O24" s="51">
        <v>97031668.768700004</v>
      </c>
      <c r="P24" s="51">
        <v>32547</v>
      </c>
      <c r="Q24" s="51">
        <v>26854</v>
      </c>
      <c r="R24" s="52">
        <v>21.199821255678899</v>
      </c>
      <c r="S24" s="51">
        <v>11.4820897870772</v>
      </c>
      <c r="T24" s="51">
        <v>11.1887008825501</v>
      </c>
      <c r="U24" s="53">
        <v>2.5551873393053199</v>
      </c>
    </row>
    <row r="25" spans="1:21" ht="12" thickBot="1">
      <c r="A25" s="75"/>
      <c r="B25" s="64" t="s">
        <v>23</v>
      </c>
      <c r="C25" s="65"/>
      <c r="D25" s="51">
        <v>554307.48580000002</v>
      </c>
      <c r="E25" s="51">
        <v>517422.77909999999</v>
      </c>
      <c r="F25" s="52">
        <v>107.128543270584</v>
      </c>
      <c r="G25" s="51">
        <v>359621.26949999999</v>
      </c>
      <c r="H25" s="52">
        <v>54.136457660216301</v>
      </c>
      <c r="I25" s="51">
        <v>29259.383999999998</v>
      </c>
      <c r="J25" s="52">
        <v>5.2785475119051704</v>
      </c>
      <c r="K25" s="51">
        <v>25276.438099999999</v>
      </c>
      <c r="L25" s="52">
        <v>7.0286271262940403</v>
      </c>
      <c r="M25" s="52">
        <v>0.15757544177080901</v>
      </c>
      <c r="N25" s="51">
        <v>11579850.5441</v>
      </c>
      <c r="O25" s="51">
        <v>109973037.1575</v>
      </c>
      <c r="P25" s="51">
        <v>32869</v>
      </c>
      <c r="Q25" s="51">
        <v>25299</v>
      </c>
      <c r="R25" s="52">
        <v>29.9221313095379</v>
      </c>
      <c r="S25" s="51">
        <v>16.864142073078</v>
      </c>
      <c r="T25" s="51">
        <v>16.369928159215799</v>
      </c>
      <c r="U25" s="53">
        <v>2.9305606636886901</v>
      </c>
    </row>
    <row r="26" spans="1:21" ht="12" thickBot="1">
      <c r="A26" s="75"/>
      <c r="B26" s="64" t="s">
        <v>24</v>
      </c>
      <c r="C26" s="65"/>
      <c r="D26" s="51">
        <v>693536.67729999998</v>
      </c>
      <c r="E26" s="51">
        <v>800669.14520000003</v>
      </c>
      <c r="F26" s="52">
        <v>86.619633272712306</v>
      </c>
      <c r="G26" s="51">
        <v>568288.5233</v>
      </c>
      <c r="H26" s="52">
        <v>22.039536056912699</v>
      </c>
      <c r="I26" s="51">
        <v>154409.0974</v>
      </c>
      <c r="J26" s="52">
        <v>22.2640132027521</v>
      </c>
      <c r="K26" s="51">
        <v>126180.1939</v>
      </c>
      <c r="L26" s="52">
        <v>22.203544278403299</v>
      </c>
      <c r="M26" s="52">
        <v>0.22371897385394601</v>
      </c>
      <c r="N26" s="51">
        <v>16981950.876600001</v>
      </c>
      <c r="O26" s="51">
        <v>216879058.96509999</v>
      </c>
      <c r="P26" s="51">
        <v>54101</v>
      </c>
      <c r="Q26" s="51">
        <v>44962</v>
      </c>
      <c r="R26" s="52">
        <v>20.326053111516401</v>
      </c>
      <c r="S26" s="51">
        <v>12.8192949723665</v>
      </c>
      <c r="T26" s="51">
        <v>12.889364768026301</v>
      </c>
      <c r="U26" s="53">
        <v>-0.546596328510072</v>
      </c>
    </row>
    <row r="27" spans="1:21" ht="12" thickBot="1">
      <c r="A27" s="75"/>
      <c r="B27" s="64" t="s">
        <v>25</v>
      </c>
      <c r="C27" s="65"/>
      <c r="D27" s="51">
        <v>328211.0061</v>
      </c>
      <c r="E27" s="51">
        <v>383203.62560000003</v>
      </c>
      <c r="F27" s="52">
        <v>85.649243424068501</v>
      </c>
      <c r="G27" s="51">
        <v>283521.64240000001</v>
      </c>
      <c r="H27" s="52">
        <v>15.7622406958799</v>
      </c>
      <c r="I27" s="51">
        <v>81965.172699999996</v>
      </c>
      <c r="J27" s="52">
        <v>24.973316304641699</v>
      </c>
      <c r="K27" s="51">
        <v>74772.960699999996</v>
      </c>
      <c r="L27" s="52">
        <v>26.372928735545401</v>
      </c>
      <c r="M27" s="52">
        <v>9.6187337410058998E-2</v>
      </c>
      <c r="N27" s="51">
        <v>7595171.1040000003</v>
      </c>
      <c r="O27" s="51">
        <v>88437713.765499994</v>
      </c>
      <c r="P27" s="51">
        <v>40968</v>
      </c>
      <c r="Q27" s="51">
        <v>33381</v>
      </c>
      <c r="R27" s="52">
        <v>22.728498247506099</v>
      </c>
      <c r="S27" s="51">
        <v>8.0113992896895105</v>
      </c>
      <c r="T27" s="51">
        <v>7.6642916629220199</v>
      </c>
      <c r="U27" s="53">
        <v>4.3326716621678401</v>
      </c>
    </row>
    <row r="28" spans="1:21" ht="12" thickBot="1">
      <c r="A28" s="75"/>
      <c r="B28" s="64" t="s">
        <v>26</v>
      </c>
      <c r="C28" s="65"/>
      <c r="D28" s="51">
        <v>1606770.7921</v>
      </c>
      <c r="E28" s="51">
        <v>1672598.9864000001</v>
      </c>
      <c r="F28" s="52">
        <v>96.064316980026106</v>
      </c>
      <c r="G28" s="51">
        <v>1078196.4552</v>
      </c>
      <c r="H28" s="52">
        <v>49.023935698430002</v>
      </c>
      <c r="I28" s="51">
        <v>96300.028900000005</v>
      </c>
      <c r="J28" s="52">
        <v>5.9933893106271103</v>
      </c>
      <c r="K28" s="51">
        <v>34788.088100000001</v>
      </c>
      <c r="L28" s="52">
        <v>3.2265073709175698</v>
      </c>
      <c r="M28" s="52">
        <v>1.76818974998514</v>
      </c>
      <c r="N28" s="51">
        <v>38632564.771200001</v>
      </c>
      <c r="O28" s="51">
        <v>332644173.36680001</v>
      </c>
      <c r="P28" s="51">
        <v>60936</v>
      </c>
      <c r="Q28" s="51">
        <v>51595</v>
      </c>
      <c r="R28" s="52">
        <v>18.104467487159599</v>
      </c>
      <c r="S28" s="51">
        <v>26.3681697535119</v>
      </c>
      <c r="T28" s="51">
        <v>24.618745678844899</v>
      </c>
      <c r="U28" s="53">
        <v>6.6346056287582602</v>
      </c>
    </row>
    <row r="29" spans="1:21" ht="12" thickBot="1">
      <c r="A29" s="75"/>
      <c r="B29" s="64" t="s">
        <v>27</v>
      </c>
      <c r="C29" s="65"/>
      <c r="D29" s="51">
        <v>855987.25829999999</v>
      </c>
      <c r="E29" s="51">
        <v>867406.51359999995</v>
      </c>
      <c r="F29" s="52">
        <v>98.683517460272896</v>
      </c>
      <c r="G29" s="51">
        <v>639157.72510000004</v>
      </c>
      <c r="H29" s="52">
        <v>33.924260739565597</v>
      </c>
      <c r="I29" s="51">
        <v>137685.94149999999</v>
      </c>
      <c r="J29" s="52">
        <v>16.0850456785357</v>
      </c>
      <c r="K29" s="51">
        <v>77131.372499999998</v>
      </c>
      <c r="L29" s="52">
        <v>12.0676586499729</v>
      </c>
      <c r="M29" s="52">
        <v>0.78508351449340597</v>
      </c>
      <c r="N29" s="51">
        <v>21154154.824499998</v>
      </c>
      <c r="O29" s="51">
        <v>233900930.70300001</v>
      </c>
      <c r="P29" s="51">
        <v>126258</v>
      </c>
      <c r="Q29" s="51">
        <v>114977</v>
      </c>
      <c r="R29" s="52">
        <v>9.81152752289589</v>
      </c>
      <c r="S29" s="51">
        <v>6.7796674927529299</v>
      </c>
      <c r="T29" s="51">
        <v>6.2449779973385997</v>
      </c>
      <c r="U29" s="53">
        <v>7.8866625241708004</v>
      </c>
    </row>
    <row r="30" spans="1:21" ht="12" thickBot="1">
      <c r="A30" s="75"/>
      <c r="B30" s="64" t="s">
        <v>28</v>
      </c>
      <c r="C30" s="65"/>
      <c r="D30" s="51">
        <v>956816.11049999995</v>
      </c>
      <c r="E30" s="51">
        <v>1112503.4001</v>
      </c>
      <c r="F30" s="52">
        <v>86.005679660304395</v>
      </c>
      <c r="G30" s="51">
        <v>814007.25809999998</v>
      </c>
      <c r="H30" s="52">
        <v>17.5439286294983</v>
      </c>
      <c r="I30" s="51">
        <v>128615.39169999999</v>
      </c>
      <c r="J30" s="52">
        <v>13.442017780489699</v>
      </c>
      <c r="K30" s="51">
        <v>75396.830199999997</v>
      </c>
      <c r="L30" s="52">
        <v>9.2624272633620102</v>
      </c>
      <c r="M30" s="52">
        <v>0.70584613913914895</v>
      </c>
      <c r="N30" s="51">
        <v>26520682.065299999</v>
      </c>
      <c r="O30" s="51">
        <v>407565165.39099997</v>
      </c>
      <c r="P30" s="51">
        <v>78690</v>
      </c>
      <c r="Q30" s="51">
        <v>67803</v>
      </c>
      <c r="R30" s="52">
        <v>16.0568116455024</v>
      </c>
      <c r="S30" s="51">
        <v>12.1593100838734</v>
      </c>
      <c r="T30" s="51">
        <v>11.5869747739776</v>
      </c>
      <c r="U30" s="53">
        <v>4.7069719083399901</v>
      </c>
    </row>
    <row r="31" spans="1:21" ht="12" thickBot="1">
      <c r="A31" s="75"/>
      <c r="B31" s="64" t="s">
        <v>29</v>
      </c>
      <c r="C31" s="65"/>
      <c r="D31" s="51">
        <v>850746.94079999998</v>
      </c>
      <c r="E31" s="51">
        <v>743797.91040000005</v>
      </c>
      <c r="F31" s="52">
        <v>114.378775323862</v>
      </c>
      <c r="G31" s="51">
        <v>570315.73930000002</v>
      </c>
      <c r="H31" s="52">
        <v>49.171219059147603</v>
      </c>
      <c r="I31" s="51">
        <v>30489.579600000001</v>
      </c>
      <c r="J31" s="52">
        <v>3.5838600337873801</v>
      </c>
      <c r="K31" s="51">
        <v>35416.626499999998</v>
      </c>
      <c r="L31" s="52">
        <v>6.2100033471757303</v>
      </c>
      <c r="M31" s="52">
        <v>-0.13911677612773199</v>
      </c>
      <c r="N31" s="51">
        <v>48755445.8147</v>
      </c>
      <c r="O31" s="51">
        <v>414012852.43709999</v>
      </c>
      <c r="P31" s="51">
        <v>31597</v>
      </c>
      <c r="Q31" s="51">
        <v>27382</v>
      </c>
      <c r="R31" s="52">
        <v>15.3933240815134</v>
      </c>
      <c r="S31" s="51">
        <v>26.924927708326699</v>
      </c>
      <c r="T31" s="51">
        <v>27.283752530859701</v>
      </c>
      <c r="U31" s="53">
        <v>-1.33268629880844</v>
      </c>
    </row>
    <row r="32" spans="1:21" ht="12" thickBot="1">
      <c r="A32" s="75"/>
      <c r="B32" s="64" t="s">
        <v>30</v>
      </c>
      <c r="C32" s="65"/>
      <c r="D32" s="51">
        <v>134252.52970000001</v>
      </c>
      <c r="E32" s="51">
        <v>173744.0753</v>
      </c>
      <c r="F32" s="52">
        <v>77.270277831453598</v>
      </c>
      <c r="G32" s="51">
        <v>118986.83839999999</v>
      </c>
      <c r="H32" s="52">
        <v>12.8297310066186</v>
      </c>
      <c r="I32" s="51">
        <v>35302.922299999998</v>
      </c>
      <c r="J32" s="52">
        <v>26.295908448717999</v>
      </c>
      <c r="K32" s="51">
        <v>32811.370699999999</v>
      </c>
      <c r="L32" s="52">
        <v>27.5756303312283</v>
      </c>
      <c r="M32" s="52">
        <v>7.5935614600824999E-2</v>
      </c>
      <c r="N32" s="51">
        <v>3048867.6834999998</v>
      </c>
      <c r="O32" s="51">
        <v>41300851.658699997</v>
      </c>
      <c r="P32" s="51">
        <v>27200</v>
      </c>
      <c r="Q32" s="51">
        <v>22547</v>
      </c>
      <c r="R32" s="52">
        <v>20.636891825963499</v>
      </c>
      <c r="S32" s="51">
        <v>4.9357547683823499</v>
      </c>
      <c r="T32" s="51">
        <v>4.7069674413447498</v>
      </c>
      <c r="U32" s="53">
        <v>4.6353057996961704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41.77</v>
      </c>
      <c r="O33" s="51">
        <v>315.38869999999997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360490.50380000001</v>
      </c>
      <c r="E35" s="51">
        <v>327501.94809999998</v>
      </c>
      <c r="F35" s="52">
        <v>110.072781518212</v>
      </c>
      <c r="G35" s="51">
        <v>225934.4111</v>
      </c>
      <c r="H35" s="52">
        <v>59.555378060779198</v>
      </c>
      <c r="I35" s="51">
        <v>20169.991600000001</v>
      </c>
      <c r="J35" s="52">
        <v>5.5951519907970502</v>
      </c>
      <c r="K35" s="51">
        <v>18907.3668</v>
      </c>
      <c r="L35" s="52">
        <v>8.3685201859894995</v>
      </c>
      <c r="M35" s="52">
        <v>6.6779515802274994E-2</v>
      </c>
      <c r="N35" s="51">
        <v>7396870.1089000003</v>
      </c>
      <c r="O35" s="51">
        <v>66170175.6527</v>
      </c>
      <c r="P35" s="51">
        <v>19367</v>
      </c>
      <c r="Q35" s="51">
        <v>16643</v>
      </c>
      <c r="R35" s="52">
        <v>16.367241482905701</v>
      </c>
      <c r="S35" s="51">
        <v>18.613647121392098</v>
      </c>
      <c r="T35" s="51">
        <v>15.0333857537704</v>
      </c>
      <c r="U35" s="53">
        <v>19.234604289381998</v>
      </c>
    </row>
    <row r="36" spans="1:21" ht="12" customHeight="1" thickBot="1">
      <c r="A36" s="75"/>
      <c r="B36" s="64" t="s">
        <v>69</v>
      </c>
      <c r="C36" s="65"/>
      <c r="D36" s="51">
        <v>313565.94</v>
      </c>
      <c r="E36" s="54"/>
      <c r="F36" s="54"/>
      <c r="G36" s="51">
        <v>2136.75</v>
      </c>
      <c r="H36" s="52">
        <v>14574.900666900699</v>
      </c>
      <c r="I36" s="51">
        <v>-8955.85</v>
      </c>
      <c r="J36" s="52">
        <v>-2.8561297186805401</v>
      </c>
      <c r="K36" s="51">
        <v>-170.94</v>
      </c>
      <c r="L36" s="52">
        <v>-8</v>
      </c>
      <c r="M36" s="52">
        <v>51.391774891774901</v>
      </c>
      <c r="N36" s="51">
        <v>4343304.58</v>
      </c>
      <c r="O36" s="51">
        <v>32233314.98</v>
      </c>
      <c r="P36" s="51">
        <v>76</v>
      </c>
      <c r="Q36" s="51">
        <v>79</v>
      </c>
      <c r="R36" s="52">
        <v>-3.79746835443038</v>
      </c>
      <c r="S36" s="51">
        <v>4125.8676315789498</v>
      </c>
      <c r="T36" s="51">
        <v>5880.74291139241</v>
      </c>
      <c r="U36" s="53">
        <v>-42.533484748318898</v>
      </c>
    </row>
    <row r="37" spans="1:21" ht="12" thickBot="1">
      <c r="A37" s="75"/>
      <c r="B37" s="64" t="s">
        <v>36</v>
      </c>
      <c r="C37" s="65"/>
      <c r="D37" s="51">
        <v>743227.45</v>
      </c>
      <c r="E37" s="51">
        <v>268285.72340000002</v>
      </c>
      <c r="F37" s="52">
        <v>277.028326584448</v>
      </c>
      <c r="G37" s="51">
        <v>1115818.1000000001</v>
      </c>
      <c r="H37" s="52">
        <v>-33.391701568562098</v>
      </c>
      <c r="I37" s="51">
        <v>-127839.35</v>
      </c>
      <c r="J37" s="52">
        <v>-17.2005689509988</v>
      </c>
      <c r="K37" s="51">
        <v>-120159.33</v>
      </c>
      <c r="L37" s="52">
        <v>-10.7687202779736</v>
      </c>
      <c r="M37" s="52">
        <v>6.3915303122944994E-2</v>
      </c>
      <c r="N37" s="51">
        <v>13927782.01</v>
      </c>
      <c r="O37" s="51">
        <v>161993336.75</v>
      </c>
      <c r="P37" s="51">
        <v>276</v>
      </c>
      <c r="Q37" s="51">
        <v>394</v>
      </c>
      <c r="R37" s="52">
        <v>-29.949238578680198</v>
      </c>
      <c r="S37" s="51">
        <v>2692.8530797101498</v>
      </c>
      <c r="T37" s="51">
        <v>2602.2151269035498</v>
      </c>
      <c r="U37" s="53">
        <v>3.3658707000958201</v>
      </c>
    </row>
    <row r="38" spans="1:21" ht="12" thickBot="1">
      <c r="A38" s="75"/>
      <c r="B38" s="64" t="s">
        <v>37</v>
      </c>
      <c r="C38" s="65"/>
      <c r="D38" s="51">
        <v>1138033.0900000001</v>
      </c>
      <c r="E38" s="51">
        <v>149056.58850000001</v>
      </c>
      <c r="F38" s="52">
        <v>763.49063228426201</v>
      </c>
      <c r="G38" s="51">
        <v>323712.90999999997</v>
      </c>
      <c r="H38" s="52">
        <v>251.55628794662499</v>
      </c>
      <c r="I38" s="51">
        <v>-37994.03</v>
      </c>
      <c r="J38" s="52">
        <v>-3.3385698828845101</v>
      </c>
      <c r="K38" s="51">
        <v>-39073.56</v>
      </c>
      <c r="L38" s="52">
        <v>-12.0704361157545</v>
      </c>
      <c r="M38" s="52">
        <v>-2.7628145477402E-2</v>
      </c>
      <c r="N38" s="51">
        <v>8492908.5199999996</v>
      </c>
      <c r="O38" s="51">
        <v>142005093.53</v>
      </c>
      <c r="P38" s="51">
        <v>215</v>
      </c>
      <c r="Q38" s="51">
        <v>202</v>
      </c>
      <c r="R38" s="52">
        <v>6.4356435643564396</v>
      </c>
      <c r="S38" s="51">
        <v>5293.1771627907001</v>
      </c>
      <c r="T38" s="51">
        <v>3131.4676732673302</v>
      </c>
      <c r="U38" s="53">
        <v>40.839545381542898</v>
      </c>
    </row>
    <row r="39" spans="1:21" ht="12" thickBot="1">
      <c r="A39" s="75"/>
      <c r="B39" s="64" t="s">
        <v>38</v>
      </c>
      <c r="C39" s="65"/>
      <c r="D39" s="51">
        <v>423052.26</v>
      </c>
      <c r="E39" s="51">
        <v>139821.54930000001</v>
      </c>
      <c r="F39" s="52">
        <v>302.56585062743301</v>
      </c>
      <c r="G39" s="51">
        <v>477593.33</v>
      </c>
      <c r="H39" s="52">
        <v>-11.419981514398501</v>
      </c>
      <c r="I39" s="51">
        <v>-96470.16</v>
      </c>
      <c r="J39" s="52">
        <v>-22.803367130103499</v>
      </c>
      <c r="K39" s="51">
        <v>-71202.73</v>
      </c>
      <c r="L39" s="52">
        <v>-14.9086525140542</v>
      </c>
      <c r="M39" s="52">
        <v>0.35486602831099301</v>
      </c>
      <c r="N39" s="51">
        <v>7230352.4500000002</v>
      </c>
      <c r="O39" s="51">
        <v>107259771.59</v>
      </c>
      <c r="P39" s="51">
        <v>170</v>
      </c>
      <c r="Q39" s="51">
        <v>189</v>
      </c>
      <c r="R39" s="52">
        <v>-10.0529100529101</v>
      </c>
      <c r="S39" s="51">
        <v>2488.5427058823502</v>
      </c>
      <c r="T39" s="51">
        <v>1898.0771957672</v>
      </c>
      <c r="U39" s="53">
        <v>23.7273609458029</v>
      </c>
    </row>
    <row r="40" spans="1:21" ht="12" thickBot="1">
      <c r="A40" s="75"/>
      <c r="B40" s="64" t="s">
        <v>72</v>
      </c>
      <c r="C40" s="65"/>
      <c r="D40" s="51">
        <v>2.5499999999999998</v>
      </c>
      <c r="E40" s="54"/>
      <c r="F40" s="54"/>
      <c r="G40" s="51">
        <v>13.31</v>
      </c>
      <c r="H40" s="52">
        <v>-80.841472577009796</v>
      </c>
      <c r="I40" s="51">
        <v>-108.57</v>
      </c>
      <c r="J40" s="52">
        <v>-4257.6470588235297</v>
      </c>
      <c r="K40" s="51">
        <v>-1693.94</v>
      </c>
      <c r="L40" s="52">
        <v>-12726.821938392201</v>
      </c>
      <c r="M40" s="52">
        <v>-0.93590682078468002</v>
      </c>
      <c r="N40" s="51">
        <v>351.86</v>
      </c>
      <c r="O40" s="51">
        <v>4613.46</v>
      </c>
      <c r="P40" s="51">
        <v>3</v>
      </c>
      <c r="Q40" s="51">
        <v>13</v>
      </c>
      <c r="R40" s="52">
        <v>-76.923076923076906</v>
      </c>
      <c r="S40" s="51">
        <v>0.85</v>
      </c>
      <c r="T40" s="51">
        <v>0.27538461538461501</v>
      </c>
      <c r="U40" s="53">
        <v>67.601809954751104</v>
      </c>
    </row>
    <row r="41" spans="1:21" ht="12" customHeight="1" thickBot="1">
      <c r="A41" s="75"/>
      <c r="B41" s="64" t="s">
        <v>33</v>
      </c>
      <c r="C41" s="65"/>
      <c r="D41" s="51">
        <v>141405.128</v>
      </c>
      <c r="E41" s="51">
        <v>159042.4039</v>
      </c>
      <c r="F41" s="52">
        <v>88.910331164832201</v>
      </c>
      <c r="G41" s="51">
        <v>209941.87899999999</v>
      </c>
      <c r="H41" s="52">
        <v>-32.645583304510701</v>
      </c>
      <c r="I41" s="51">
        <v>10126.5056</v>
      </c>
      <c r="J41" s="52">
        <v>7.1613425504625301</v>
      </c>
      <c r="K41" s="51">
        <v>10724.490100000001</v>
      </c>
      <c r="L41" s="52">
        <v>5.1083138586179802</v>
      </c>
      <c r="M41" s="52">
        <v>-5.5758781482767E-2</v>
      </c>
      <c r="N41" s="51">
        <v>3301435.4985000002</v>
      </c>
      <c r="O41" s="51">
        <v>63602074.624399997</v>
      </c>
      <c r="P41" s="51">
        <v>240</v>
      </c>
      <c r="Q41" s="51">
        <v>175</v>
      </c>
      <c r="R41" s="52">
        <v>37.142857142857103</v>
      </c>
      <c r="S41" s="51">
        <v>589.18803333333301</v>
      </c>
      <c r="T41" s="51">
        <v>499.047612571429</v>
      </c>
      <c r="U41" s="53">
        <v>15.2990922527627</v>
      </c>
    </row>
    <row r="42" spans="1:21" ht="12" thickBot="1">
      <c r="A42" s="75"/>
      <c r="B42" s="64" t="s">
        <v>34</v>
      </c>
      <c r="C42" s="65"/>
      <c r="D42" s="51">
        <v>652498.24910000002</v>
      </c>
      <c r="E42" s="51">
        <v>501529.81910000002</v>
      </c>
      <c r="F42" s="52">
        <v>130.101586037479</v>
      </c>
      <c r="G42" s="51">
        <v>612439.43850000005</v>
      </c>
      <c r="H42" s="52">
        <v>6.5408607091197197</v>
      </c>
      <c r="I42" s="51">
        <v>30938.0671</v>
      </c>
      <c r="J42" s="52">
        <v>4.74147894537239</v>
      </c>
      <c r="K42" s="51">
        <v>20381.238300000001</v>
      </c>
      <c r="L42" s="52">
        <v>3.3278781572130902</v>
      </c>
      <c r="M42" s="52">
        <v>0.51796797842258702</v>
      </c>
      <c r="N42" s="51">
        <v>13689833.982799999</v>
      </c>
      <c r="O42" s="51">
        <v>162960930.11039999</v>
      </c>
      <c r="P42" s="51">
        <v>3078</v>
      </c>
      <c r="Q42" s="51">
        <v>2453</v>
      </c>
      <c r="R42" s="52">
        <v>25.479005299633101</v>
      </c>
      <c r="S42" s="51">
        <v>211.98773525016199</v>
      </c>
      <c r="T42" s="51">
        <v>205.12145426008999</v>
      </c>
      <c r="U42" s="53">
        <v>3.2389991722728602</v>
      </c>
    </row>
    <row r="43" spans="1:21" ht="12" thickBot="1">
      <c r="A43" s="75"/>
      <c r="B43" s="64" t="s">
        <v>39</v>
      </c>
      <c r="C43" s="65"/>
      <c r="D43" s="51">
        <v>575540.16</v>
      </c>
      <c r="E43" s="51">
        <v>120572.67419999999</v>
      </c>
      <c r="F43" s="52">
        <v>477.33880318962002</v>
      </c>
      <c r="G43" s="51">
        <v>546095.17000000004</v>
      </c>
      <c r="H43" s="52">
        <v>5.3919154787616996</v>
      </c>
      <c r="I43" s="51">
        <v>-92109.33</v>
      </c>
      <c r="J43" s="52">
        <v>-16.0039796354089</v>
      </c>
      <c r="K43" s="51">
        <v>-81042.679999999993</v>
      </c>
      <c r="L43" s="52">
        <v>-14.8403949443464</v>
      </c>
      <c r="M43" s="52">
        <v>0.13655335682383599</v>
      </c>
      <c r="N43" s="51">
        <v>8697978.9000000004</v>
      </c>
      <c r="O43" s="51">
        <v>77313111.049999997</v>
      </c>
      <c r="P43" s="51">
        <v>365</v>
      </c>
      <c r="Q43" s="51">
        <v>515</v>
      </c>
      <c r="R43" s="52">
        <v>-29.126213592233</v>
      </c>
      <c r="S43" s="51">
        <v>1576.8223561643799</v>
      </c>
      <c r="T43" s="51">
        <v>1307.1713786407799</v>
      </c>
      <c r="U43" s="53">
        <v>17.1009103510894</v>
      </c>
    </row>
    <row r="44" spans="1:21" ht="12" thickBot="1">
      <c r="A44" s="75"/>
      <c r="B44" s="64" t="s">
        <v>40</v>
      </c>
      <c r="C44" s="65"/>
      <c r="D44" s="51">
        <v>179731.75</v>
      </c>
      <c r="E44" s="51">
        <v>24990.319800000001</v>
      </c>
      <c r="F44" s="52">
        <v>719.20548211631899</v>
      </c>
      <c r="G44" s="51">
        <v>215871.06</v>
      </c>
      <c r="H44" s="52">
        <v>-16.741155576852201</v>
      </c>
      <c r="I44" s="51">
        <v>5141.9799999999996</v>
      </c>
      <c r="J44" s="52">
        <v>2.86091911974373</v>
      </c>
      <c r="K44" s="51">
        <v>28002.06</v>
      </c>
      <c r="L44" s="52">
        <v>12.971660027055</v>
      </c>
      <c r="M44" s="52">
        <v>-0.81637136696371604</v>
      </c>
      <c r="N44" s="51">
        <v>3614300.26</v>
      </c>
      <c r="O44" s="51">
        <v>30893197.32</v>
      </c>
      <c r="P44" s="51">
        <v>185</v>
      </c>
      <c r="Q44" s="51">
        <v>215</v>
      </c>
      <c r="R44" s="52">
        <v>-13.953488372093</v>
      </c>
      <c r="S44" s="51">
        <v>971.52297297297298</v>
      </c>
      <c r="T44" s="51">
        <v>1424.5169767441901</v>
      </c>
      <c r="U44" s="53">
        <v>-46.627204541030999</v>
      </c>
    </row>
    <row r="45" spans="1:21" ht="12" thickBot="1">
      <c r="A45" s="76"/>
      <c r="B45" s="64" t="s">
        <v>35</v>
      </c>
      <c r="C45" s="65"/>
      <c r="D45" s="56">
        <v>36474.132299999997</v>
      </c>
      <c r="E45" s="57"/>
      <c r="F45" s="57"/>
      <c r="G45" s="56">
        <v>9686.4837000000007</v>
      </c>
      <c r="H45" s="58">
        <v>276.54667503337703</v>
      </c>
      <c r="I45" s="56">
        <v>2583.279</v>
      </c>
      <c r="J45" s="58">
        <v>7.0824961064255403</v>
      </c>
      <c r="K45" s="56">
        <v>605.72969999999998</v>
      </c>
      <c r="L45" s="58">
        <v>6.2533497062509902</v>
      </c>
      <c r="M45" s="58">
        <v>3.2647388761026601</v>
      </c>
      <c r="N45" s="56">
        <v>405619.7156</v>
      </c>
      <c r="O45" s="56">
        <v>8683767.8704000004</v>
      </c>
      <c r="P45" s="56">
        <v>36</v>
      </c>
      <c r="Q45" s="56">
        <v>22</v>
      </c>
      <c r="R45" s="58">
        <v>63.636363636363697</v>
      </c>
      <c r="S45" s="56">
        <v>1013.17034166667</v>
      </c>
      <c r="T45" s="56">
        <v>284.08330909090898</v>
      </c>
      <c r="U45" s="59">
        <v>71.960952920948003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F33" sqref="F33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77565</v>
      </c>
      <c r="D2" s="37">
        <v>850781.61942393205</v>
      </c>
      <c r="E2" s="37">
        <v>726361.32099914504</v>
      </c>
      <c r="F2" s="37">
        <v>124420.298424786</v>
      </c>
      <c r="G2" s="37">
        <v>726361.32099914504</v>
      </c>
      <c r="H2" s="37">
        <v>0.14624234419759999</v>
      </c>
    </row>
    <row r="3" spans="1:8">
      <c r="A3" s="37">
        <v>2</v>
      </c>
      <c r="B3" s="37">
        <v>13</v>
      </c>
      <c r="C3" s="37">
        <v>14093</v>
      </c>
      <c r="D3" s="37">
        <v>145507.614969374</v>
      </c>
      <c r="E3" s="37">
        <v>111971.03150136099</v>
      </c>
      <c r="F3" s="37">
        <v>33536.583468012999</v>
      </c>
      <c r="G3" s="37">
        <v>111971.03150136099</v>
      </c>
      <c r="H3" s="37">
        <v>0.230479920072029</v>
      </c>
    </row>
    <row r="4" spans="1:8">
      <c r="A4" s="37">
        <v>3</v>
      </c>
      <c r="B4" s="37">
        <v>14</v>
      </c>
      <c r="C4" s="37">
        <v>134821</v>
      </c>
      <c r="D4" s="37">
        <v>163816.865376378</v>
      </c>
      <c r="E4" s="37">
        <v>117744.255666636</v>
      </c>
      <c r="F4" s="37">
        <v>46072.609709741999</v>
      </c>
      <c r="G4" s="37">
        <v>117744.255666636</v>
      </c>
      <c r="H4" s="37">
        <v>0.28124460569970999</v>
      </c>
    </row>
    <row r="5" spans="1:8">
      <c r="A5" s="37">
        <v>4</v>
      </c>
      <c r="B5" s="37">
        <v>15</v>
      </c>
      <c r="C5" s="37">
        <v>11087</v>
      </c>
      <c r="D5" s="37">
        <v>191046.46495811999</v>
      </c>
      <c r="E5" s="37">
        <v>202423.4135</v>
      </c>
      <c r="F5" s="37">
        <v>-11376.9485418803</v>
      </c>
      <c r="G5" s="37">
        <v>202423.4135</v>
      </c>
      <c r="H5" s="37">
        <v>-5.9550688594915101E-2</v>
      </c>
    </row>
    <row r="6" spans="1:8">
      <c r="A6" s="37">
        <v>5</v>
      </c>
      <c r="B6" s="37">
        <v>16</v>
      </c>
      <c r="C6" s="37">
        <v>5658</v>
      </c>
      <c r="D6" s="37">
        <v>417706.31616495701</v>
      </c>
      <c r="E6" s="37">
        <v>383215.74079914502</v>
      </c>
      <c r="F6" s="37">
        <v>34490.575365812001</v>
      </c>
      <c r="G6" s="37">
        <v>383215.74079914502</v>
      </c>
      <c r="H6" s="37">
        <v>8.2571352242112706E-2</v>
      </c>
    </row>
    <row r="7" spans="1:8">
      <c r="A7" s="37">
        <v>6</v>
      </c>
      <c r="B7" s="37">
        <v>17</v>
      </c>
      <c r="C7" s="37">
        <v>27486</v>
      </c>
      <c r="D7" s="37">
        <v>452393.840371795</v>
      </c>
      <c r="E7" s="37">
        <v>315800.53921196598</v>
      </c>
      <c r="F7" s="37">
        <v>136593.30115982899</v>
      </c>
      <c r="G7" s="37">
        <v>315800.53921196598</v>
      </c>
      <c r="H7" s="37">
        <v>0.301934484889474</v>
      </c>
    </row>
    <row r="8" spans="1:8">
      <c r="A8" s="37">
        <v>7</v>
      </c>
      <c r="B8" s="37">
        <v>18</v>
      </c>
      <c r="C8" s="37">
        <v>154026</v>
      </c>
      <c r="D8" s="37">
        <v>272082.97893760703</v>
      </c>
      <c r="E8" s="37">
        <v>221220.33137179501</v>
      </c>
      <c r="F8" s="37">
        <v>50862.647565812003</v>
      </c>
      <c r="G8" s="37">
        <v>221220.33137179501</v>
      </c>
      <c r="H8" s="37">
        <v>0.18693799871059</v>
      </c>
    </row>
    <row r="9" spans="1:8">
      <c r="A9" s="37">
        <v>8</v>
      </c>
      <c r="B9" s="37">
        <v>19</v>
      </c>
      <c r="C9" s="37">
        <v>21320</v>
      </c>
      <c r="D9" s="37">
        <v>185472.35664273499</v>
      </c>
      <c r="E9" s="37">
        <v>177307.61991367501</v>
      </c>
      <c r="F9" s="37">
        <v>8164.7367290598304</v>
      </c>
      <c r="G9" s="37">
        <v>177307.61991367501</v>
      </c>
      <c r="H9" s="37">
        <v>4.4021313347449902E-2</v>
      </c>
    </row>
    <row r="10" spans="1:8">
      <c r="A10" s="37">
        <v>9</v>
      </c>
      <c r="B10" s="37">
        <v>21</v>
      </c>
      <c r="C10" s="37">
        <v>200756</v>
      </c>
      <c r="D10" s="37">
        <v>870402.87564102595</v>
      </c>
      <c r="E10" s="37">
        <v>854555.96745641006</v>
      </c>
      <c r="F10" s="37">
        <v>15846.9081846154</v>
      </c>
      <c r="G10" s="37">
        <v>854555.96745641006</v>
      </c>
      <c r="H10" s="37">
        <v>1.8206406054144302E-2</v>
      </c>
    </row>
    <row r="11" spans="1:8">
      <c r="A11" s="37">
        <v>10</v>
      </c>
      <c r="B11" s="37">
        <v>22</v>
      </c>
      <c r="C11" s="37">
        <v>25558</v>
      </c>
      <c r="D11" s="37">
        <v>516801.06335641001</v>
      </c>
      <c r="E11" s="37">
        <v>459811.51513846102</v>
      </c>
      <c r="F11" s="37">
        <v>56989.548217948701</v>
      </c>
      <c r="G11" s="37">
        <v>459811.51513846102</v>
      </c>
      <c r="H11" s="37">
        <v>0.11027366671389</v>
      </c>
    </row>
    <row r="12" spans="1:8">
      <c r="A12" s="37">
        <v>11</v>
      </c>
      <c r="B12" s="37">
        <v>23</v>
      </c>
      <c r="C12" s="37">
        <v>292313.42</v>
      </c>
      <c r="D12" s="37">
        <v>2517256.36575128</v>
      </c>
      <c r="E12" s="37">
        <v>2293814.3859307701</v>
      </c>
      <c r="F12" s="37">
        <v>223441.97982051299</v>
      </c>
      <c r="G12" s="37">
        <v>2293814.3859307701</v>
      </c>
      <c r="H12" s="37">
        <v>8.87640936618809E-2</v>
      </c>
    </row>
    <row r="13" spans="1:8">
      <c r="A13" s="37">
        <v>12</v>
      </c>
      <c r="B13" s="37">
        <v>24</v>
      </c>
      <c r="C13" s="37">
        <v>37128</v>
      </c>
      <c r="D13" s="37">
        <v>775411.15432820504</v>
      </c>
      <c r="E13" s="37">
        <v>751438.83575470105</v>
      </c>
      <c r="F13" s="37">
        <v>23972.318573504301</v>
      </c>
      <c r="G13" s="37">
        <v>751438.83575470105</v>
      </c>
      <c r="H13" s="37">
        <v>3.0915622556749602E-2</v>
      </c>
    </row>
    <row r="14" spans="1:8">
      <c r="A14" s="37">
        <v>13</v>
      </c>
      <c r="B14" s="37">
        <v>25</v>
      </c>
      <c r="C14" s="37">
        <v>107144</v>
      </c>
      <c r="D14" s="37">
        <v>1303920.1517</v>
      </c>
      <c r="E14" s="37">
        <v>1231611.8292</v>
      </c>
      <c r="F14" s="37">
        <v>72308.322499999995</v>
      </c>
      <c r="G14" s="37">
        <v>1231611.8292</v>
      </c>
      <c r="H14" s="37">
        <v>5.5454563230522398E-2</v>
      </c>
    </row>
    <row r="15" spans="1:8">
      <c r="A15" s="37">
        <v>14</v>
      </c>
      <c r="B15" s="37">
        <v>26</v>
      </c>
      <c r="C15" s="37">
        <v>85357</v>
      </c>
      <c r="D15" s="37">
        <v>465677.67425351299</v>
      </c>
      <c r="E15" s="37">
        <v>426356.65931513498</v>
      </c>
      <c r="F15" s="37">
        <v>39321.014938378299</v>
      </c>
      <c r="G15" s="37">
        <v>426356.65931513498</v>
      </c>
      <c r="H15" s="37">
        <v>8.44382651614346E-2</v>
      </c>
    </row>
    <row r="16" spans="1:8">
      <c r="A16" s="37">
        <v>15</v>
      </c>
      <c r="B16" s="37">
        <v>27</v>
      </c>
      <c r="C16" s="37">
        <v>177624.98800000001</v>
      </c>
      <c r="D16" s="37">
        <v>1421149.5769</v>
      </c>
      <c r="E16" s="37">
        <v>1275673.2823999999</v>
      </c>
      <c r="F16" s="37">
        <v>145476.29449999999</v>
      </c>
      <c r="G16" s="37">
        <v>1275673.2823999999</v>
      </c>
      <c r="H16" s="37">
        <v>0.102365223805176</v>
      </c>
    </row>
    <row r="17" spans="1:8">
      <c r="A17" s="37">
        <v>16</v>
      </c>
      <c r="B17" s="37">
        <v>29</v>
      </c>
      <c r="C17" s="37">
        <v>268501.8</v>
      </c>
      <c r="D17" s="37">
        <v>3646393.8257299098</v>
      </c>
      <c r="E17" s="37">
        <v>3506958.5350675201</v>
      </c>
      <c r="F17" s="37">
        <v>139435.290662393</v>
      </c>
      <c r="G17" s="37">
        <v>3506958.5350675201</v>
      </c>
      <c r="H17" s="37">
        <v>3.8239229585817401E-2</v>
      </c>
    </row>
    <row r="18" spans="1:8">
      <c r="A18" s="37">
        <v>17</v>
      </c>
      <c r="B18" s="37">
        <v>31</v>
      </c>
      <c r="C18" s="37">
        <v>38287.438000000002</v>
      </c>
      <c r="D18" s="37">
        <v>373707.62719880498</v>
      </c>
      <c r="E18" s="37">
        <v>316367.34529227001</v>
      </c>
      <c r="F18" s="37">
        <v>57340.281906534699</v>
      </c>
      <c r="G18" s="37">
        <v>316367.34529227001</v>
      </c>
      <c r="H18" s="37">
        <v>0.15343620984227599</v>
      </c>
    </row>
    <row r="19" spans="1:8">
      <c r="A19" s="37">
        <v>18</v>
      </c>
      <c r="B19" s="37">
        <v>32</v>
      </c>
      <c r="C19" s="37">
        <v>40004.652000000002</v>
      </c>
      <c r="D19" s="37">
        <v>554307.47619056003</v>
      </c>
      <c r="E19" s="37">
        <v>525048.097998527</v>
      </c>
      <c r="F19" s="37">
        <v>29259.378192033899</v>
      </c>
      <c r="G19" s="37">
        <v>525048.097998527</v>
      </c>
      <c r="H19" s="37">
        <v>5.2785465556259299E-2</v>
      </c>
    </row>
    <row r="20" spans="1:8">
      <c r="A20" s="37">
        <v>19</v>
      </c>
      <c r="B20" s="37">
        <v>33</v>
      </c>
      <c r="C20" s="37">
        <v>39916.313000000002</v>
      </c>
      <c r="D20" s="37">
        <v>693536.62412404502</v>
      </c>
      <c r="E20" s="37">
        <v>539127.53445145697</v>
      </c>
      <c r="F20" s="37">
        <v>154409.08967258799</v>
      </c>
      <c r="G20" s="37">
        <v>539127.53445145697</v>
      </c>
      <c r="H20" s="37">
        <v>0.22264013795610299</v>
      </c>
    </row>
    <row r="21" spans="1:8">
      <c r="A21" s="37">
        <v>20</v>
      </c>
      <c r="B21" s="37">
        <v>34</v>
      </c>
      <c r="C21" s="37">
        <v>53790.120999999999</v>
      </c>
      <c r="D21" s="37">
        <v>328210.72832036897</v>
      </c>
      <c r="E21" s="37">
        <v>246245.86835951899</v>
      </c>
      <c r="F21" s="37">
        <v>81964.859960849702</v>
      </c>
      <c r="G21" s="37">
        <v>246245.86835951899</v>
      </c>
      <c r="H21" s="37">
        <v>0.24973242154608399</v>
      </c>
    </row>
    <row r="22" spans="1:8">
      <c r="A22" s="37">
        <v>21</v>
      </c>
      <c r="B22" s="37">
        <v>35</v>
      </c>
      <c r="C22" s="37">
        <v>55973.803</v>
      </c>
      <c r="D22" s="37">
        <v>1606770.7922690299</v>
      </c>
      <c r="E22" s="37">
        <v>1510470.7822292</v>
      </c>
      <c r="F22" s="37">
        <v>96300.010039822999</v>
      </c>
      <c r="G22" s="37">
        <v>1510470.7822292</v>
      </c>
      <c r="H22" s="37">
        <v>5.9933881362027597E-2</v>
      </c>
    </row>
    <row r="23" spans="1:8">
      <c r="A23" s="37">
        <v>22</v>
      </c>
      <c r="B23" s="37">
        <v>36</v>
      </c>
      <c r="C23" s="37">
        <v>203926.45199999999</v>
      </c>
      <c r="D23" s="37">
        <v>855987.33878407103</v>
      </c>
      <c r="E23" s="37">
        <v>718301.24621217896</v>
      </c>
      <c r="F23" s="37">
        <v>137686.09257189199</v>
      </c>
      <c r="G23" s="37">
        <v>718301.24621217896</v>
      </c>
      <c r="H23" s="37">
        <v>0.16085061814988399</v>
      </c>
    </row>
    <row r="24" spans="1:8">
      <c r="A24" s="37">
        <v>23</v>
      </c>
      <c r="B24" s="37">
        <v>37</v>
      </c>
      <c r="C24" s="37">
        <v>142494.54500000001</v>
      </c>
      <c r="D24" s="37">
        <v>956816.10815504903</v>
      </c>
      <c r="E24" s="37">
        <v>828200.73255280301</v>
      </c>
      <c r="F24" s="37">
        <v>128615.375602245</v>
      </c>
      <c r="G24" s="37">
        <v>828200.73255280301</v>
      </c>
      <c r="H24" s="37">
        <v>0.134420161310039</v>
      </c>
    </row>
    <row r="25" spans="1:8">
      <c r="A25" s="37">
        <v>24</v>
      </c>
      <c r="B25" s="37">
        <v>38</v>
      </c>
      <c r="C25" s="37">
        <v>179787.554</v>
      </c>
      <c r="D25" s="37">
        <v>850746.91769646003</v>
      </c>
      <c r="E25" s="37">
        <v>820257.36054424802</v>
      </c>
      <c r="F25" s="37">
        <v>30489.557152212401</v>
      </c>
      <c r="G25" s="37">
        <v>820257.36054424802</v>
      </c>
      <c r="H25" s="37">
        <v>3.5838574925158698E-2</v>
      </c>
    </row>
    <row r="26" spans="1:8">
      <c r="A26" s="37">
        <v>25</v>
      </c>
      <c r="B26" s="37">
        <v>39</v>
      </c>
      <c r="C26" s="37">
        <v>80692.375</v>
      </c>
      <c r="D26" s="37">
        <v>134252.46291406901</v>
      </c>
      <c r="E26" s="37">
        <v>98949.606015512501</v>
      </c>
      <c r="F26" s="37">
        <v>35302.856898555998</v>
      </c>
      <c r="G26" s="37">
        <v>98949.606015512501</v>
      </c>
      <c r="H26" s="37">
        <v>0.26295872814752302</v>
      </c>
    </row>
    <row r="27" spans="1:8">
      <c r="A27" s="37">
        <v>26</v>
      </c>
      <c r="B27" s="37">
        <v>42</v>
      </c>
      <c r="C27" s="37">
        <v>20086.93</v>
      </c>
      <c r="D27" s="37">
        <v>360490.50229999999</v>
      </c>
      <c r="E27" s="37">
        <v>340320.49550000002</v>
      </c>
      <c r="F27" s="37">
        <v>20170.006799999999</v>
      </c>
      <c r="G27" s="37">
        <v>340320.49550000002</v>
      </c>
      <c r="H27" s="37">
        <v>5.5951562305557E-2</v>
      </c>
    </row>
    <row r="28" spans="1:8">
      <c r="A28" s="37">
        <v>27</v>
      </c>
      <c r="B28" s="37">
        <v>75</v>
      </c>
      <c r="C28" s="37">
        <v>749</v>
      </c>
      <c r="D28" s="37">
        <v>141405.12820512801</v>
      </c>
      <c r="E28" s="37">
        <v>131278.623931624</v>
      </c>
      <c r="F28" s="37">
        <v>10126.504273504301</v>
      </c>
      <c r="G28" s="37">
        <v>131278.623931624</v>
      </c>
      <c r="H28" s="37">
        <v>7.1613416019922105E-2</v>
      </c>
    </row>
    <row r="29" spans="1:8">
      <c r="A29" s="37">
        <v>28</v>
      </c>
      <c r="B29" s="37">
        <v>76</v>
      </c>
      <c r="C29" s="37">
        <v>3283</v>
      </c>
      <c r="D29" s="37">
        <v>652498.23609059805</v>
      </c>
      <c r="E29" s="37">
        <v>621560.17089658102</v>
      </c>
      <c r="F29" s="37">
        <v>30938.065194017101</v>
      </c>
      <c r="G29" s="37">
        <v>621560.17089658102</v>
      </c>
      <c r="H29" s="37">
        <v>4.7414787478017598E-2</v>
      </c>
    </row>
    <row r="30" spans="1:8">
      <c r="A30" s="37">
        <v>29</v>
      </c>
      <c r="B30" s="37">
        <v>99</v>
      </c>
      <c r="C30" s="37">
        <v>37</v>
      </c>
      <c r="D30" s="37">
        <v>36474.132062627599</v>
      </c>
      <c r="E30" s="37">
        <v>33890.853248619598</v>
      </c>
      <c r="F30" s="37">
        <v>2583.2788140080202</v>
      </c>
      <c r="G30" s="37">
        <v>33890.853248619598</v>
      </c>
      <c r="H30" s="37">
        <v>7.0824956425897104E-2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115</v>
      </c>
      <c r="D32" s="34">
        <v>313565.94</v>
      </c>
      <c r="E32" s="34">
        <v>322521.78999999998</v>
      </c>
      <c r="F32" s="30"/>
      <c r="G32" s="30"/>
      <c r="H32" s="30"/>
    </row>
    <row r="33" spans="1:8" ht="14.25">
      <c r="A33" s="30"/>
      <c r="B33" s="33">
        <v>71</v>
      </c>
      <c r="C33" s="34">
        <v>252</v>
      </c>
      <c r="D33" s="34">
        <v>743227.45</v>
      </c>
      <c r="E33" s="34">
        <v>871066.8</v>
      </c>
      <c r="F33" s="30"/>
      <c r="G33" s="30"/>
      <c r="H33" s="30"/>
    </row>
    <row r="34" spans="1:8" ht="14.25">
      <c r="A34" s="30"/>
      <c r="B34" s="33">
        <v>72</v>
      </c>
      <c r="C34" s="34">
        <v>201</v>
      </c>
      <c r="D34" s="34">
        <v>1138033.0900000001</v>
      </c>
      <c r="E34" s="34">
        <v>1176027.1200000001</v>
      </c>
      <c r="F34" s="30"/>
      <c r="G34" s="30"/>
      <c r="H34" s="30"/>
    </row>
    <row r="35" spans="1:8" ht="14.25">
      <c r="A35" s="30"/>
      <c r="B35" s="33">
        <v>73</v>
      </c>
      <c r="C35" s="34">
        <v>166</v>
      </c>
      <c r="D35" s="34">
        <v>423052.26</v>
      </c>
      <c r="E35" s="34">
        <v>519522.42</v>
      </c>
      <c r="F35" s="30"/>
      <c r="G35" s="30"/>
      <c r="H35" s="30"/>
    </row>
    <row r="36" spans="1:8" ht="14.25">
      <c r="A36" s="30"/>
      <c r="B36" s="33">
        <v>74</v>
      </c>
      <c r="C36" s="34">
        <v>3</v>
      </c>
      <c r="D36" s="34">
        <v>2.5499999999999998</v>
      </c>
      <c r="E36" s="34">
        <v>111.12</v>
      </c>
      <c r="F36" s="30"/>
      <c r="G36" s="30"/>
      <c r="H36" s="30"/>
    </row>
    <row r="37" spans="1:8" ht="14.25">
      <c r="A37" s="30"/>
      <c r="B37" s="33">
        <v>77</v>
      </c>
      <c r="C37" s="34">
        <v>349</v>
      </c>
      <c r="D37" s="34">
        <v>575540.16</v>
      </c>
      <c r="E37" s="34">
        <v>667649.49</v>
      </c>
      <c r="F37" s="30"/>
      <c r="G37" s="30"/>
      <c r="H37" s="30"/>
    </row>
    <row r="38" spans="1:8" ht="14.25">
      <c r="A38" s="30"/>
      <c r="B38" s="33">
        <v>78</v>
      </c>
      <c r="C38" s="34">
        <v>159</v>
      </c>
      <c r="D38" s="34">
        <v>179731.75</v>
      </c>
      <c r="E38" s="34">
        <v>174589.77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2015-11-30T01:00:36Z</dcterms:modified>
</cp:coreProperties>
</file>