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<sst xmlns="http://schemas.openxmlformats.org/spreadsheetml/2006/main" count="118" uniqueCount="76">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</sst>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17388431.909500003</v>
      </c>
      <c r="F3" s="25">
        <f>RA!I7</f>
        <v>1305881.4251000001</v>
      </c>
      <c r="G3" s="16">
        <f>SUM(G4:G40)</f>
        <v>16082550.4844</v>
      </c>
      <c r="H3" s="27">
        <f>RA!J7</f>
        <v>7.5100585946829703</v>
      </c>
      <c r="I3" s="20">
        <f>SUM(I4:I40)</f>
        <v>17388437.063923262</v>
      </c>
      <c r="J3" s="21">
        <f>SUM(J4:J40)</f>
        <v>16082550.580884138</v>
      </c>
      <c r="K3" s="22">
        <f>E3-I3</f>
        <v>-5.1544232591986656</v>
      </c>
      <c r="L3" s="22">
        <f>G3-J3</f>
        <v>-9.6484137699007988E-2</v>
      </c>
    </row>
    <row r="4" spans="1:13">
      <c r="A4" s="63">
        <f>RA!A8</f>
        <v>42338</v>
      </c>
      <c r="B4" s="12">
        <v>12</v>
      </c>
      <c r="C4" s="60" t="s">
        <v>6</v>
      </c>
      <c r="D4" s="60"/>
      <c r="E4" s="15">
        <f>VLOOKUP(C4,RA!B8:D36,3,0)</f>
        <v>586505.10789999994</v>
      </c>
      <c r="F4" s="25">
        <f>VLOOKUP(C4,RA!B8:I39,8,0)</f>
        <v>146824.38630000001</v>
      </c>
      <c r="G4" s="16">
        <f t="shared" ref="G4:G40" si="0">E4-F4</f>
        <v>439680.72159999993</v>
      </c>
      <c r="H4" s="27">
        <f>RA!J8</f>
        <v>25.033777936855401</v>
      </c>
      <c r="I4" s="20">
        <f>VLOOKUP(B4,RMS!B:D,3,FALSE)</f>
        <v>586505.78065470106</v>
      </c>
      <c r="J4" s="21">
        <f>VLOOKUP(B4,RMS!B:E,4,FALSE)</f>
        <v>439680.73567692301</v>
      </c>
      <c r="K4" s="22">
        <f t="shared" ref="K4:K40" si="1">E4-I4</f>
        <v>-0.67275470111053437</v>
      </c>
      <c r="L4" s="22">
        <f t="shared" ref="L4:L40" si="2">G4-J4</f>
        <v>-1.4076923078391701E-2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60339.2091</v>
      </c>
      <c r="F5" s="25">
        <f>VLOOKUP(C5,RA!B9:I40,8,0)</f>
        <v>14144.865900000001</v>
      </c>
      <c r="G5" s="16">
        <f t="shared" si="0"/>
        <v>46194.343200000003</v>
      </c>
      <c r="H5" s="27">
        <f>RA!J9</f>
        <v>23.4422461132325</v>
      </c>
      <c r="I5" s="20">
        <f>VLOOKUP(B5,RMS!B:D,3,FALSE)</f>
        <v>60339.243501520301</v>
      </c>
      <c r="J5" s="21">
        <f>VLOOKUP(B5,RMS!B:E,4,FALSE)</f>
        <v>46194.333959882002</v>
      </c>
      <c r="K5" s="22">
        <f t="shared" si="1"/>
        <v>-3.4401520300889388E-2</v>
      </c>
      <c r="L5" s="22">
        <f t="shared" si="2"/>
        <v>9.240118000889197E-3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120359.6247</v>
      </c>
      <c r="F6" s="25">
        <f>VLOOKUP(C6,RA!B10:I41,8,0)</f>
        <v>28278.180799999998</v>
      </c>
      <c r="G6" s="16">
        <f t="shared" si="0"/>
        <v>92081.443899999998</v>
      </c>
      <c r="H6" s="27">
        <f>RA!J10</f>
        <v>23.4947399266857</v>
      </c>
      <c r="I6" s="20">
        <f>VLOOKUP(B6,RMS!B:D,3,FALSE)</f>
        <v>120361.474601846</v>
      </c>
      <c r="J6" s="21">
        <f>VLOOKUP(B6,RMS!B:E,4,FALSE)</f>
        <v>92081.443350815403</v>
      </c>
      <c r="K6" s="22">
        <f>E6-I6</f>
        <v>-1.8499018459988292</v>
      </c>
      <c r="L6" s="22">
        <f t="shared" si="2"/>
        <v>5.4918459500186145E-4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87167.066600000006</v>
      </c>
      <c r="F7" s="25">
        <f>VLOOKUP(C7,RA!B11:I42,8,0)</f>
        <v>15966.2502</v>
      </c>
      <c r="G7" s="16">
        <f t="shared" si="0"/>
        <v>71200.816400000011</v>
      </c>
      <c r="H7" s="27">
        <f>RA!J11</f>
        <v>18.3168377952505</v>
      </c>
      <c r="I7" s="20">
        <f>VLOOKUP(B7,RMS!B:D,3,FALSE)</f>
        <v>87167.097168376102</v>
      </c>
      <c r="J7" s="21">
        <f>VLOOKUP(B7,RMS!B:E,4,FALSE)</f>
        <v>71200.816689743602</v>
      </c>
      <c r="K7" s="22">
        <f t="shared" si="1"/>
        <v>-3.0568376096198335E-2</v>
      </c>
      <c r="L7" s="22">
        <f t="shared" si="2"/>
        <v>-2.8974359156563878E-4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222861.40969999999</v>
      </c>
      <c r="F8" s="25">
        <f>VLOOKUP(C8,RA!B12:I43,8,0)</f>
        <v>34191.239300000001</v>
      </c>
      <c r="G8" s="16">
        <f t="shared" si="0"/>
        <v>188670.1704</v>
      </c>
      <c r="H8" s="27">
        <f>RA!J12</f>
        <v>15.3419290248706</v>
      </c>
      <c r="I8" s="20">
        <f>VLOOKUP(B8,RMS!B:D,3,FALSE)</f>
        <v>222861.398376923</v>
      </c>
      <c r="J8" s="21">
        <f>VLOOKUP(B8,RMS!B:E,4,FALSE)</f>
        <v>188670.16888803401</v>
      </c>
      <c r="K8" s="22">
        <f t="shared" si="1"/>
        <v>1.1323076992994174E-2</v>
      </c>
      <c r="L8" s="22">
        <f t="shared" si="2"/>
        <v>1.5119659947231412E-3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311469.3921</v>
      </c>
      <c r="F9" s="25">
        <f>VLOOKUP(C9,RA!B13:I44,8,0)</f>
        <v>93033.610499999995</v>
      </c>
      <c r="G9" s="16">
        <f t="shared" si="0"/>
        <v>218435.78159999999</v>
      </c>
      <c r="H9" s="27">
        <f>RA!J13</f>
        <v>29.869262553455201</v>
      </c>
      <c r="I9" s="20">
        <f>VLOOKUP(B9,RMS!B:D,3,FALSE)</f>
        <v>311469.61526495701</v>
      </c>
      <c r="J9" s="21">
        <f>VLOOKUP(B9,RMS!B:E,4,FALSE)</f>
        <v>218435.78005042701</v>
      </c>
      <c r="K9" s="22">
        <f t="shared" si="1"/>
        <v>-0.22316495701670647</v>
      </c>
      <c r="L9" s="22">
        <f t="shared" si="2"/>
        <v>1.549572974909097E-3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173905.20600000001</v>
      </c>
      <c r="F10" s="25">
        <f>VLOOKUP(C10,RA!B14:I44,8,0)</f>
        <v>32833.383999999998</v>
      </c>
      <c r="G10" s="16">
        <f t="shared" si="0"/>
        <v>141071.82200000001</v>
      </c>
      <c r="H10" s="27">
        <f>RA!J14</f>
        <v>18.880046638741799</v>
      </c>
      <c r="I10" s="20">
        <f>VLOOKUP(B10,RMS!B:D,3,FALSE)</f>
        <v>173905.203135897</v>
      </c>
      <c r="J10" s="21">
        <f>VLOOKUP(B10,RMS!B:E,4,FALSE)</f>
        <v>141071.824331624</v>
      </c>
      <c r="K10" s="22">
        <f t="shared" si="1"/>
        <v>2.8641030075959861E-3</v>
      </c>
      <c r="L10" s="22">
        <f t="shared" si="2"/>
        <v>-2.3316239821724594E-3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112803.8175</v>
      </c>
      <c r="F11" s="25">
        <f>VLOOKUP(C11,RA!B15:I45,8,0)</f>
        <v>7608.2518</v>
      </c>
      <c r="G11" s="16">
        <f t="shared" si="0"/>
        <v>105195.56570000001</v>
      </c>
      <c r="H11" s="27">
        <f>RA!J15</f>
        <v>6.7446758173764803</v>
      </c>
      <c r="I11" s="20">
        <f>VLOOKUP(B11,RMS!B:D,3,FALSE)</f>
        <v>112803.922936752</v>
      </c>
      <c r="J11" s="21">
        <f>VLOOKUP(B11,RMS!B:E,4,FALSE)</f>
        <v>105195.566590598</v>
      </c>
      <c r="K11" s="22">
        <f t="shared" si="1"/>
        <v>-0.10543675199733116</v>
      </c>
      <c r="L11" s="22">
        <f t="shared" si="2"/>
        <v>-8.9059799211099744E-4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638478.19070000004</v>
      </c>
      <c r="F12" s="25">
        <f>VLOOKUP(C12,RA!B16:I46,8,0)</f>
        <v>-14032.1476</v>
      </c>
      <c r="G12" s="16">
        <f t="shared" si="0"/>
        <v>652510.33830000006</v>
      </c>
      <c r="H12" s="27">
        <f>RA!J16</f>
        <v>-2.19774892931202</v>
      </c>
      <c r="I12" s="20">
        <f>VLOOKUP(B12,RMS!B:D,3,FALSE)</f>
        <v>638477.76299059798</v>
      </c>
      <c r="J12" s="21">
        <f>VLOOKUP(B12,RMS!B:E,4,FALSE)</f>
        <v>652510.33814957296</v>
      </c>
      <c r="K12" s="22">
        <f t="shared" si="1"/>
        <v>0.42770940205082297</v>
      </c>
      <c r="L12" s="22">
        <f t="shared" si="2"/>
        <v>1.5042710583657026E-4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403892.43410000001</v>
      </c>
      <c r="F13" s="25">
        <f>VLOOKUP(C13,RA!B17:I47,8,0)</f>
        <v>34811.194300000003</v>
      </c>
      <c r="G13" s="16">
        <f t="shared" si="0"/>
        <v>369081.23979999998</v>
      </c>
      <c r="H13" s="27">
        <f>RA!J17</f>
        <v>8.6189270610058202</v>
      </c>
      <c r="I13" s="20">
        <f>VLOOKUP(B13,RMS!B:D,3,FALSE)</f>
        <v>403892.388789744</v>
      </c>
      <c r="J13" s="21">
        <f>VLOOKUP(B13,RMS!B:E,4,FALSE)</f>
        <v>369081.24003846198</v>
      </c>
      <c r="K13" s="22">
        <f t="shared" si="1"/>
        <v>4.5310256013181061E-2</v>
      </c>
      <c r="L13" s="22">
        <f t="shared" si="2"/>
        <v>-2.3846200201660395E-4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1620564.0107</v>
      </c>
      <c r="F14" s="25">
        <f>VLOOKUP(C14,RA!B18:I48,8,0)</f>
        <v>120212.1583</v>
      </c>
      <c r="G14" s="16">
        <f t="shared" si="0"/>
        <v>1500351.8524</v>
      </c>
      <c r="H14" s="27">
        <f>RA!J18</f>
        <v>7.4179210143062804</v>
      </c>
      <c r="I14" s="20">
        <f>VLOOKUP(B14,RMS!B:D,3,FALSE)</f>
        <v>1620564.06459829</v>
      </c>
      <c r="J14" s="21">
        <f>VLOOKUP(B14,RMS!B:E,4,FALSE)</f>
        <v>1500351.9423094001</v>
      </c>
      <c r="K14" s="22">
        <f t="shared" si="1"/>
        <v>-5.389829003252089E-2</v>
      </c>
      <c r="L14" s="22">
        <f t="shared" si="2"/>
        <v>-8.9909400092437863E-2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631637.06279999996</v>
      </c>
      <c r="F15" s="25">
        <f>VLOOKUP(C15,RA!B19:I49,8,0)</f>
        <v>13972.4851</v>
      </c>
      <c r="G15" s="16">
        <f t="shared" si="0"/>
        <v>617664.57769999991</v>
      </c>
      <c r="H15" s="27">
        <f>RA!J19</f>
        <v>2.2121065914120099</v>
      </c>
      <c r="I15" s="20">
        <f>VLOOKUP(B15,RMS!B:D,3,FALSE)</f>
        <v>631637.14567692298</v>
      </c>
      <c r="J15" s="21">
        <f>VLOOKUP(B15,RMS!B:E,4,FALSE)</f>
        <v>617664.57878717897</v>
      </c>
      <c r="K15" s="22">
        <f t="shared" si="1"/>
        <v>-8.2876923028379679E-2</v>
      </c>
      <c r="L15" s="22">
        <f t="shared" si="2"/>
        <v>-1.0871790582314134E-3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1099005.9541</v>
      </c>
      <c r="F16" s="25">
        <f>VLOOKUP(C16,RA!B20:I50,8,0)</f>
        <v>81715.6397</v>
      </c>
      <c r="G16" s="16">
        <f t="shared" si="0"/>
        <v>1017290.3144</v>
      </c>
      <c r="H16" s="27">
        <f>RA!J20</f>
        <v>7.4354137386743</v>
      </c>
      <c r="I16" s="20">
        <f>VLOOKUP(B16,RMS!B:D,3,FALSE)</f>
        <v>1099006.1747000001</v>
      </c>
      <c r="J16" s="21">
        <f>VLOOKUP(B16,RMS!B:E,4,FALSE)</f>
        <v>1017290.3144</v>
      </c>
      <c r="K16" s="22">
        <f t="shared" si="1"/>
        <v>-0.22060000011697412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336643.22529999999</v>
      </c>
      <c r="F17" s="25">
        <f>VLOOKUP(C17,RA!B21:I51,8,0)</f>
        <v>35049.8243</v>
      </c>
      <c r="G17" s="16">
        <f t="shared" si="0"/>
        <v>301593.40100000001</v>
      </c>
      <c r="H17" s="27">
        <f>RA!J21</f>
        <v>10.411563835501299</v>
      </c>
      <c r="I17" s="20">
        <f>VLOOKUP(B17,RMS!B:D,3,FALSE)</f>
        <v>336643.13156204502</v>
      </c>
      <c r="J17" s="21">
        <f>VLOOKUP(B17,RMS!B:E,4,FALSE)</f>
        <v>301593.40092153399</v>
      </c>
      <c r="K17" s="22">
        <f t="shared" si="1"/>
        <v>9.3737954972311854E-2</v>
      </c>
      <c r="L17" s="22">
        <f t="shared" si="2"/>
        <v>7.846602238714695E-5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957471.35230000003</v>
      </c>
      <c r="F18" s="25">
        <f>VLOOKUP(C18,RA!B22:I52,8,0)</f>
        <v>96539.753100000002</v>
      </c>
      <c r="G18" s="16">
        <f t="shared" si="0"/>
        <v>860931.59920000006</v>
      </c>
      <c r="H18" s="27">
        <f>RA!J22</f>
        <v>10.0827824109929</v>
      </c>
      <c r="I18" s="20">
        <f>VLOOKUP(B18,RMS!B:D,3,FALSE)</f>
        <v>957472.47750000004</v>
      </c>
      <c r="J18" s="21">
        <f>VLOOKUP(B18,RMS!B:E,4,FALSE)</f>
        <v>860931.59750000003</v>
      </c>
      <c r="K18" s="22">
        <f t="shared" si="1"/>
        <v>-1.1252000000094995</v>
      </c>
      <c r="L18" s="22">
        <f t="shared" si="2"/>
        <v>1.7000000225380063E-3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2788256.4374000002</v>
      </c>
      <c r="F19" s="25">
        <f>VLOOKUP(C19,RA!B23:I53,8,0)</f>
        <v>118274.9639</v>
      </c>
      <c r="G19" s="16">
        <f t="shared" si="0"/>
        <v>2669981.4735000003</v>
      </c>
      <c r="H19" s="27">
        <f>RA!J23</f>
        <v>4.2418969185735804</v>
      </c>
      <c r="I19" s="20">
        <f>VLOOKUP(B19,RMS!B:D,3,FALSE)</f>
        <v>2788258.0576034202</v>
      </c>
      <c r="J19" s="21">
        <f>VLOOKUP(B19,RMS!B:E,4,FALSE)</f>
        <v>2669981.4959316198</v>
      </c>
      <c r="K19" s="22">
        <f t="shared" si="1"/>
        <v>-1.6202034200541675</v>
      </c>
      <c r="L19" s="22">
        <f t="shared" si="2"/>
        <v>-2.2431619465351105E-2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241424.79250000001</v>
      </c>
      <c r="F20" s="25">
        <f>VLOOKUP(C20,RA!B24:I54,8,0)</f>
        <v>38102.972800000003</v>
      </c>
      <c r="G20" s="16">
        <f t="shared" si="0"/>
        <v>203321.81969999999</v>
      </c>
      <c r="H20" s="27">
        <f>RA!J24</f>
        <v>15.7825434601958</v>
      </c>
      <c r="I20" s="20">
        <f>VLOOKUP(B20,RMS!B:D,3,FALSE)</f>
        <v>241424.807783867</v>
      </c>
      <c r="J20" s="21">
        <f>VLOOKUP(B20,RMS!B:E,4,FALSE)</f>
        <v>203321.81469099401</v>
      </c>
      <c r="K20" s="22">
        <f t="shared" si="1"/>
        <v>-1.5283866989193484E-2</v>
      </c>
      <c r="L20" s="22">
        <f t="shared" si="2"/>
        <v>5.0090059812646359E-3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300525.21950000001</v>
      </c>
      <c r="F21" s="25">
        <f>VLOOKUP(C21,RA!B25:I55,8,0)</f>
        <v>22533.3459</v>
      </c>
      <c r="G21" s="16">
        <f t="shared" si="0"/>
        <v>277991.87359999999</v>
      </c>
      <c r="H21" s="27">
        <f>RA!J25</f>
        <v>7.4979883343866902</v>
      </c>
      <c r="I21" s="20">
        <f>VLOOKUP(B21,RMS!B:D,3,FALSE)</f>
        <v>300525.21659816202</v>
      </c>
      <c r="J21" s="21">
        <f>VLOOKUP(B21,RMS!B:E,4,FALSE)</f>
        <v>277991.86816495698</v>
      </c>
      <c r="K21" s="22">
        <f t="shared" si="1"/>
        <v>2.9018379864282906E-3</v>
      </c>
      <c r="L21" s="22">
        <f t="shared" si="2"/>
        <v>5.4350430145859718E-3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574213.96360000002</v>
      </c>
      <c r="F22" s="25">
        <f>VLOOKUP(C22,RA!B26:I56,8,0)</f>
        <v>124300.4849</v>
      </c>
      <c r="G22" s="16">
        <f t="shared" si="0"/>
        <v>449913.47870000004</v>
      </c>
      <c r="H22" s="27">
        <f>RA!J26</f>
        <v>21.647067605375799</v>
      </c>
      <c r="I22" s="20">
        <f>VLOOKUP(B22,RMS!B:D,3,FALSE)</f>
        <v>574213.91024837003</v>
      </c>
      <c r="J22" s="21">
        <f>VLOOKUP(B22,RMS!B:E,4,FALSE)</f>
        <v>449913.44996509003</v>
      </c>
      <c r="K22" s="22">
        <f t="shared" si="1"/>
        <v>5.3351629991084337E-2</v>
      </c>
      <c r="L22" s="22">
        <f t="shared" si="2"/>
        <v>2.8734910010825843E-2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226598.6777</v>
      </c>
      <c r="F23" s="25">
        <f>VLOOKUP(C23,RA!B27:I57,8,0)</f>
        <v>62407.517899999999</v>
      </c>
      <c r="G23" s="16">
        <f t="shared" si="0"/>
        <v>164191.15979999999</v>
      </c>
      <c r="H23" s="27">
        <f>RA!J27</f>
        <v>27.540989441528399</v>
      </c>
      <c r="I23" s="20">
        <f>VLOOKUP(B23,RMS!B:D,3,FALSE)</f>
        <v>226598.48335011001</v>
      </c>
      <c r="J23" s="21">
        <f>VLOOKUP(B23,RMS!B:E,4,FALSE)</f>
        <v>164191.192380222</v>
      </c>
      <c r="K23" s="22">
        <f t="shared" si="1"/>
        <v>0.19434988999273628</v>
      </c>
      <c r="L23" s="22">
        <f t="shared" si="2"/>
        <v>-3.2580222003161907E-2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1067617.0497999999</v>
      </c>
      <c r="F24" s="25">
        <f>VLOOKUP(C24,RA!B28:I58,8,0)</f>
        <v>61763.3851</v>
      </c>
      <c r="G24" s="16">
        <f t="shared" si="0"/>
        <v>1005853.6647</v>
      </c>
      <c r="H24" s="27">
        <f>RA!J28</f>
        <v>5.7851628644906299</v>
      </c>
      <c r="I24" s="20">
        <f>VLOOKUP(B24,RMS!B:D,3,FALSE)</f>
        <v>1067617.05064159</v>
      </c>
      <c r="J24" s="21">
        <f>VLOOKUP(B24,RMS!B:E,4,FALSE)</f>
        <v>1005853.6713283201</v>
      </c>
      <c r="K24" s="22">
        <f t="shared" si="1"/>
        <v>-8.4159011021256447E-4</v>
      </c>
      <c r="L24" s="22">
        <f t="shared" si="2"/>
        <v>-6.6283200867474079E-3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679402.6753</v>
      </c>
      <c r="F25" s="25">
        <f>VLOOKUP(C25,RA!B29:I59,8,0)</f>
        <v>101298.55560000001</v>
      </c>
      <c r="G25" s="16">
        <f t="shared" si="0"/>
        <v>578104.11970000004</v>
      </c>
      <c r="H25" s="27">
        <f>RA!J29</f>
        <v>14.9099435846746</v>
      </c>
      <c r="I25" s="20">
        <f>VLOOKUP(B25,RMS!B:D,3,FALSE)</f>
        <v>679402.67633362801</v>
      </c>
      <c r="J25" s="21">
        <f>VLOOKUP(B25,RMS!B:E,4,FALSE)</f>
        <v>578104.11839044699</v>
      </c>
      <c r="K25" s="22">
        <f t="shared" si="1"/>
        <v>-1.0336280101910233E-3</v>
      </c>
      <c r="L25" s="22">
        <f t="shared" si="2"/>
        <v>1.3095530448481441E-3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674962.30079999997</v>
      </c>
      <c r="F26" s="25">
        <f>VLOOKUP(C26,RA!B30:I60,8,0)</f>
        <v>96152.748300000007</v>
      </c>
      <c r="G26" s="16">
        <f t="shared" si="0"/>
        <v>578809.55249999999</v>
      </c>
      <c r="H26" s="27">
        <f>RA!J30</f>
        <v>14.2456472288948</v>
      </c>
      <c r="I26" s="20">
        <f>VLOOKUP(B26,RMS!B:D,3,FALSE)</f>
        <v>674962.31121455994</v>
      </c>
      <c r="J26" s="21">
        <f>VLOOKUP(B26,RMS!B:E,4,FALSE)</f>
        <v>578809.56422209996</v>
      </c>
      <c r="K26" s="22">
        <f t="shared" si="1"/>
        <v>-1.0414559976197779E-2</v>
      </c>
      <c r="L26" s="22">
        <f t="shared" si="2"/>
        <v>-1.1722099967300892E-2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670127.61459999997</v>
      </c>
      <c r="F27" s="25">
        <f>VLOOKUP(C27,RA!B31:I61,8,0)</f>
        <v>30193.521400000001</v>
      </c>
      <c r="G27" s="16">
        <f t="shared" si="0"/>
        <v>639934.0932</v>
      </c>
      <c r="H27" s="27">
        <f>RA!J31</f>
        <v>4.5056375445776196</v>
      </c>
      <c r="I27" s="20">
        <f>VLOOKUP(B27,RMS!B:D,3,FALSE)</f>
        <v>670127.592984071</v>
      </c>
      <c r="J27" s="21">
        <f>VLOOKUP(B27,RMS!B:E,4,FALSE)</f>
        <v>639934.07979822997</v>
      </c>
      <c r="K27" s="22">
        <f t="shared" si="1"/>
        <v>2.1615928970277309E-2</v>
      </c>
      <c r="L27" s="22">
        <f t="shared" si="2"/>
        <v>1.3401770032942295E-2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102446.2761</v>
      </c>
      <c r="F28" s="25">
        <f>VLOOKUP(C28,RA!B32:I62,8,0)</f>
        <v>28471.8613</v>
      </c>
      <c r="G28" s="16">
        <f t="shared" si="0"/>
        <v>73974.414799999999</v>
      </c>
      <c r="H28" s="27">
        <f>RA!J32</f>
        <v>27.791992431436</v>
      </c>
      <c r="I28" s="20">
        <f>VLOOKUP(B28,RMS!B:D,3,FALSE)</f>
        <v>102446.245772476</v>
      </c>
      <c r="J28" s="21">
        <f>VLOOKUP(B28,RMS!B:E,4,FALSE)</f>
        <v>73974.400264759897</v>
      </c>
      <c r="K28" s="22">
        <f t="shared" si="1"/>
        <v>3.0327524000313133E-2</v>
      </c>
      <c r="L28" s="22">
        <f t="shared" si="2"/>
        <v>1.4535240101395175E-2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203989.8996</v>
      </c>
      <c r="F30" s="25">
        <f>VLOOKUP(C30,RA!B34:I65,8,0)</f>
        <v>19583.084800000001</v>
      </c>
      <c r="G30" s="16">
        <f t="shared" si="0"/>
        <v>184406.81479999999</v>
      </c>
      <c r="H30" s="27">
        <f>RA!J34</f>
        <v>0</v>
      </c>
      <c r="I30" s="20">
        <f>VLOOKUP(B30,RMS!B:D,3,FALSE)</f>
        <v>203989.89920000001</v>
      </c>
      <c r="J30" s="21">
        <f>VLOOKUP(B30,RMS!B:E,4,FALSE)</f>
        <v>184406.8106</v>
      </c>
      <c r="K30" s="22">
        <f t="shared" si="1"/>
        <v>3.9999998989515007E-4</v>
      </c>
      <c r="L30" s="22">
        <f t="shared" si="2"/>
        <v>4.1999999957624823E-3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100700.93</v>
      </c>
      <c r="F31" s="25">
        <f>VLOOKUP(C31,RA!B35:I66,8,0)</f>
        <v>-273.33</v>
      </c>
      <c r="G31" s="16">
        <f t="shared" si="0"/>
        <v>100974.26</v>
      </c>
      <c r="H31" s="27">
        <f>RA!J35</f>
        <v>9.6000266868115105</v>
      </c>
      <c r="I31" s="20">
        <f>VLOOKUP(B31,RMS!B:D,3,FALSE)</f>
        <v>100700.93</v>
      </c>
      <c r="J31" s="21">
        <f>VLOOKUP(B31,RMS!B:E,4,FALSE)</f>
        <v>100974.26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880567.14</v>
      </c>
      <c r="F32" s="25">
        <f>VLOOKUP(C32,RA!B34:I66,8,0)</f>
        <v>-79729.55</v>
      </c>
      <c r="G32" s="16">
        <f t="shared" si="0"/>
        <v>960296.69000000006</v>
      </c>
      <c r="H32" s="27">
        <f>RA!J35</f>
        <v>9.6000266868115105</v>
      </c>
      <c r="I32" s="20">
        <f>VLOOKUP(B32,RMS!B:D,3,FALSE)</f>
        <v>880567.14</v>
      </c>
      <c r="J32" s="21">
        <f>VLOOKUP(B32,RMS!B:E,4,FALSE)</f>
        <v>960296.69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202925.31</v>
      </c>
      <c r="F33" s="25">
        <f>VLOOKUP(C33,RA!B34:I67,8,0)</f>
        <v>-18757.12</v>
      </c>
      <c r="G33" s="16">
        <f t="shared" si="0"/>
        <v>221682.43</v>
      </c>
      <c r="H33" s="27">
        <f>RA!J34</f>
        <v>0</v>
      </c>
      <c r="I33" s="20">
        <f>VLOOKUP(B33,RMS!B:D,3,FALSE)</f>
        <v>202925.31</v>
      </c>
      <c r="J33" s="21">
        <f>VLOOKUP(B33,RMS!B:E,4,FALSE)</f>
        <v>221682.43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216568.35</v>
      </c>
      <c r="F34" s="25">
        <f>VLOOKUP(C34,RA!B35:I68,8,0)</f>
        <v>-42239.45</v>
      </c>
      <c r="G34" s="16">
        <f t="shared" si="0"/>
        <v>258807.8</v>
      </c>
      <c r="H34" s="27">
        <f>RA!J35</f>
        <v>9.6000266868115105</v>
      </c>
      <c r="I34" s="20">
        <f>VLOOKUP(B34,RMS!B:D,3,FALSE)</f>
        <v>216568.35</v>
      </c>
      <c r="J34" s="21">
        <f>VLOOKUP(B34,RMS!B:E,4,FALSE)</f>
        <v>258807.8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2.5499999999999998</v>
      </c>
      <c r="F35" s="25">
        <f>VLOOKUP(C35,RA!B36:I69,8,0)</f>
        <v>-164.13</v>
      </c>
      <c r="G35" s="16">
        <f t="shared" si="0"/>
        <v>166.68</v>
      </c>
      <c r="H35" s="27">
        <f>RA!J36</f>
        <v>-0.27142748334101802</v>
      </c>
      <c r="I35" s="20">
        <f>VLOOKUP(B35,RMS!B:D,3,FALSE)</f>
        <v>2.5499999999999998</v>
      </c>
      <c r="J35" s="21">
        <f>VLOOKUP(B35,RMS!B:E,4,FALSE)</f>
        <v>166.68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83162.819799999997</v>
      </c>
      <c r="F36" s="25">
        <f>VLOOKUP(C36,RA!B8:I69,8,0)</f>
        <v>4625.6922999999997</v>
      </c>
      <c r="G36" s="16">
        <f t="shared" si="0"/>
        <v>78537.127500000002</v>
      </c>
      <c r="H36" s="27">
        <f>RA!J36</f>
        <v>-0.27142748334101802</v>
      </c>
      <c r="I36" s="20">
        <f>VLOOKUP(B36,RMS!B:D,3,FALSE)</f>
        <v>83162.820512820501</v>
      </c>
      <c r="J36" s="21">
        <f>VLOOKUP(B36,RMS!B:E,4,FALSE)</f>
        <v>78537.1303418803</v>
      </c>
      <c r="K36" s="22">
        <f t="shared" si="1"/>
        <v>-7.1282050339505076E-4</v>
      </c>
      <c r="L36" s="22">
        <f t="shared" si="2"/>
        <v>-2.8418802976375446E-3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446185.85820000002</v>
      </c>
      <c r="F37" s="25">
        <f>VLOOKUP(C37,RA!B8:I70,8,0)</f>
        <v>19870.587299999999</v>
      </c>
      <c r="G37" s="16">
        <f t="shared" si="0"/>
        <v>426315.2709</v>
      </c>
      <c r="H37" s="27">
        <f>RA!J37</f>
        <v>-9.0543408194859492</v>
      </c>
      <c r="I37" s="20">
        <f>VLOOKUP(B37,RMS!B:D,3,FALSE)</f>
        <v>446185.84959230799</v>
      </c>
      <c r="J37" s="21">
        <f>VLOOKUP(B37,RMS!B:E,4,FALSE)</f>
        <v>426315.27012222202</v>
      </c>
      <c r="K37" s="22">
        <f t="shared" si="1"/>
        <v>8.6076920269988477E-3</v>
      </c>
      <c r="L37" s="22">
        <f t="shared" si="2"/>
        <v>7.7777798287570477E-4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345571.03</v>
      </c>
      <c r="F38" s="25">
        <f>VLOOKUP(C38,RA!B9:I71,8,0)</f>
        <v>-33807.58</v>
      </c>
      <c r="G38" s="16">
        <f t="shared" si="0"/>
        <v>379378.61000000004</v>
      </c>
      <c r="H38" s="27">
        <f>RA!J38</f>
        <v>-9.2433615106957294</v>
      </c>
      <c r="I38" s="20">
        <f>VLOOKUP(B38,RMS!B:D,3,FALSE)</f>
        <v>345571.03</v>
      </c>
      <c r="J38" s="21">
        <f>VLOOKUP(B38,RMS!B:E,4,FALSE)</f>
        <v>379378.61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187495.87</v>
      </c>
      <c r="F39" s="25">
        <f>VLOOKUP(C39,RA!B10:I72,8,0)</f>
        <v>7072.53</v>
      </c>
      <c r="G39" s="16">
        <f t="shared" si="0"/>
        <v>180423.34</v>
      </c>
      <c r="H39" s="27">
        <f>RA!J39</f>
        <v>-19.5039810757204</v>
      </c>
      <c r="I39" s="20">
        <f>VLOOKUP(B39,RMS!B:D,3,FALSE)</f>
        <v>187495.87</v>
      </c>
      <c r="J39" s="21">
        <f>VLOOKUP(B39,RMS!B:E,4,FALSE)</f>
        <v>180423.34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32584.080999999998</v>
      </c>
      <c r="F40" s="25">
        <f>VLOOKUP(C40,RA!B8:I73,8,0)</f>
        <v>5052.2575999999999</v>
      </c>
      <c r="G40" s="16">
        <f t="shared" si="0"/>
        <v>27531.823399999997</v>
      </c>
      <c r="H40" s="27">
        <f>RA!J40</f>
        <v>-6436.4705882353001</v>
      </c>
      <c r="I40" s="20">
        <f>VLOOKUP(B40,RMS!B:D,3,FALSE)</f>
        <v>32584.080629301901</v>
      </c>
      <c r="J40" s="21">
        <f>VLOOKUP(B40,RMS!B:E,4,FALSE)</f>
        <v>27531.8230391045</v>
      </c>
      <c r="K40" s="22">
        <f t="shared" si="1"/>
        <v>3.7069809695822187E-4</v>
      </c>
      <c r="L40" s="22">
        <f t="shared" si="2"/>
        <v>3.6089549757889472E-4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39" t="s">
        <v>46</v>
      </c>
      <c r="W1" s="71"/>
    </row>
    <row r="2" spans="1:23" ht="12.7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39"/>
      <c r="W2" s="71"/>
    </row>
    <row r="3" spans="1:23" ht="23.25" thickBo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40" t="s">
        <v>47</v>
      </c>
      <c r="W3" s="71"/>
    </row>
    <row r="4" spans="1:23" ht="12.75" thickTop="1" thickBo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W4" s="71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72" t="s">
        <v>4</v>
      </c>
      <c r="C6" s="73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4" t="s">
        <v>5</v>
      </c>
      <c r="B7" s="75"/>
      <c r="C7" s="76"/>
      <c r="D7" s="48">
        <v>17388431.909499999</v>
      </c>
      <c r="E7" s="48">
        <v>16316536.955499999</v>
      </c>
      <c r="F7" s="49">
        <v>106.56937778478</v>
      </c>
      <c r="G7" s="48">
        <v>23100848.527100001</v>
      </c>
      <c r="H7" s="49">
        <v>-24.728167932440499</v>
      </c>
      <c r="I7" s="48">
        <v>1305881.4251000001</v>
      </c>
      <c r="J7" s="49">
        <v>7.5100585946829703</v>
      </c>
      <c r="K7" s="48">
        <v>2221407.0625999998</v>
      </c>
      <c r="L7" s="49">
        <v>9.6161275634270709</v>
      </c>
      <c r="M7" s="49">
        <v>-0.412137717986924</v>
      </c>
      <c r="N7" s="48">
        <v>679249077.65120006</v>
      </c>
      <c r="O7" s="48">
        <v>7283135419.8645</v>
      </c>
      <c r="P7" s="48">
        <v>845356</v>
      </c>
      <c r="Q7" s="48">
        <v>1173820</v>
      </c>
      <c r="R7" s="49">
        <v>-27.982484537663399</v>
      </c>
      <c r="S7" s="48">
        <v>20.5693600205121</v>
      </c>
      <c r="T7" s="48">
        <v>20.562531808198901</v>
      </c>
      <c r="U7" s="50">
        <v>3.3196036757516E-2</v>
      </c>
    </row>
    <row r="8" spans="1:23" ht="12" thickBot="1">
      <c r="A8" s="66">
        <v>42338</v>
      </c>
      <c r="B8" s="64" t="s">
        <v>6</v>
      </c>
      <c r="C8" s="65"/>
      <c r="D8" s="51">
        <v>586505.10789999994</v>
      </c>
      <c r="E8" s="51">
        <v>627300.55929999996</v>
      </c>
      <c r="F8" s="52">
        <v>93.496665865319301</v>
      </c>
      <c r="G8" s="51">
        <v>756036.05099999998</v>
      </c>
      <c r="H8" s="52">
        <v>-22.423658617305801</v>
      </c>
      <c r="I8" s="51">
        <v>146824.38630000001</v>
      </c>
      <c r="J8" s="52">
        <v>25.033777936855401</v>
      </c>
      <c r="K8" s="51">
        <v>209348.93229999999</v>
      </c>
      <c r="L8" s="52">
        <v>27.690337256152901</v>
      </c>
      <c r="M8" s="52">
        <v>-0.29866188144872602</v>
      </c>
      <c r="N8" s="51">
        <v>24090491.540199999</v>
      </c>
      <c r="O8" s="51">
        <v>260147970.7466</v>
      </c>
      <c r="P8" s="51">
        <v>25147</v>
      </c>
      <c r="Q8" s="51">
        <v>40754</v>
      </c>
      <c r="R8" s="52">
        <v>-38.295627423074997</v>
      </c>
      <c r="S8" s="51">
        <v>23.323064695589899</v>
      </c>
      <c r="T8" s="51">
        <v>32.352942513618302</v>
      </c>
      <c r="U8" s="53">
        <v>-38.716514900101402</v>
      </c>
    </row>
    <row r="9" spans="1:23" ht="12" thickBot="1">
      <c r="A9" s="67"/>
      <c r="B9" s="64" t="s">
        <v>7</v>
      </c>
      <c r="C9" s="65"/>
      <c r="D9" s="51">
        <v>60339.2091</v>
      </c>
      <c r="E9" s="51">
        <v>79683.6348</v>
      </c>
      <c r="F9" s="52">
        <v>75.723464738333007</v>
      </c>
      <c r="G9" s="51">
        <v>148742.29130000001</v>
      </c>
      <c r="H9" s="52">
        <v>-59.433723541140601</v>
      </c>
      <c r="I9" s="51">
        <v>14144.865900000001</v>
      </c>
      <c r="J9" s="52">
        <v>23.4422461132325</v>
      </c>
      <c r="K9" s="51">
        <v>34002.801800000001</v>
      </c>
      <c r="L9" s="52">
        <v>22.8602111093068</v>
      </c>
      <c r="M9" s="52">
        <v>-0.58400881247379999</v>
      </c>
      <c r="N9" s="51">
        <v>2689751.0033999998</v>
      </c>
      <c r="O9" s="51">
        <v>41361543.191699997</v>
      </c>
      <c r="P9" s="51">
        <v>3719</v>
      </c>
      <c r="Q9" s="51">
        <v>7770</v>
      </c>
      <c r="R9" s="52">
        <v>-52.136422136422098</v>
      </c>
      <c r="S9" s="51">
        <v>16.224578945953201</v>
      </c>
      <c r="T9" s="51">
        <v>17.2343526383526</v>
      </c>
      <c r="U9" s="53">
        <v>-6.2237281827969104</v>
      </c>
    </row>
    <row r="10" spans="1:23" ht="12" thickBot="1">
      <c r="A10" s="67"/>
      <c r="B10" s="64" t="s">
        <v>8</v>
      </c>
      <c r="C10" s="65"/>
      <c r="D10" s="51">
        <v>120359.6247</v>
      </c>
      <c r="E10" s="51">
        <v>95534.254100000006</v>
      </c>
      <c r="F10" s="52">
        <v>125.98583181904</v>
      </c>
      <c r="G10" s="51">
        <v>177650.9803</v>
      </c>
      <c r="H10" s="52">
        <v>-32.249388944126203</v>
      </c>
      <c r="I10" s="51">
        <v>28278.180799999998</v>
      </c>
      <c r="J10" s="52">
        <v>23.4947399266857</v>
      </c>
      <c r="K10" s="51">
        <v>50791.750099999997</v>
      </c>
      <c r="L10" s="52">
        <v>28.590751379039801</v>
      </c>
      <c r="M10" s="52">
        <v>-0.443252482060074</v>
      </c>
      <c r="N10" s="51">
        <v>3897256.6458000001</v>
      </c>
      <c r="O10" s="51">
        <v>63030241.427500002</v>
      </c>
      <c r="P10" s="51">
        <v>73955</v>
      </c>
      <c r="Q10" s="51">
        <v>108660</v>
      </c>
      <c r="R10" s="52">
        <v>-31.939076016933601</v>
      </c>
      <c r="S10" s="51">
        <v>1.6274710932323699</v>
      </c>
      <c r="T10" s="51">
        <v>1.5091620550340501</v>
      </c>
      <c r="U10" s="53">
        <v>7.2695016636727097</v>
      </c>
    </row>
    <row r="11" spans="1:23" ht="12" thickBot="1">
      <c r="A11" s="67"/>
      <c r="B11" s="64" t="s">
        <v>9</v>
      </c>
      <c r="C11" s="65"/>
      <c r="D11" s="51">
        <v>87167.066600000006</v>
      </c>
      <c r="E11" s="51">
        <v>61826.316899999998</v>
      </c>
      <c r="F11" s="52">
        <v>140.986995458563</v>
      </c>
      <c r="G11" s="51">
        <v>101671.1768</v>
      </c>
      <c r="H11" s="52">
        <v>-14.2657050468998</v>
      </c>
      <c r="I11" s="51">
        <v>15966.2502</v>
      </c>
      <c r="J11" s="52">
        <v>18.3168377952505</v>
      </c>
      <c r="K11" s="51">
        <v>20315.4961</v>
      </c>
      <c r="L11" s="52">
        <v>19.981568758629699</v>
      </c>
      <c r="M11" s="52">
        <v>-0.214085143606215</v>
      </c>
      <c r="N11" s="51">
        <v>2694757.8303</v>
      </c>
      <c r="O11" s="51">
        <v>22033205.299800001</v>
      </c>
      <c r="P11" s="51">
        <v>4333</v>
      </c>
      <c r="Q11" s="51">
        <v>8401</v>
      </c>
      <c r="R11" s="52">
        <v>-48.422806808713297</v>
      </c>
      <c r="S11" s="51">
        <v>20.117024371105501</v>
      </c>
      <c r="T11" s="51">
        <v>20.914848065706501</v>
      </c>
      <c r="U11" s="53">
        <v>-3.9659130489841501</v>
      </c>
    </row>
    <row r="12" spans="1:23" ht="12" thickBot="1">
      <c r="A12" s="67"/>
      <c r="B12" s="64" t="s">
        <v>10</v>
      </c>
      <c r="C12" s="65"/>
      <c r="D12" s="51">
        <v>222861.40969999999</v>
      </c>
      <c r="E12" s="51">
        <v>234115.90950000001</v>
      </c>
      <c r="F12" s="52">
        <v>95.192765914953796</v>
      </c>
      <c r="G12" s="51">
        <v>296997.25660000002</v>
      </c>
      <c r="H12" s="52">
        <v>-24.961795185821199</v>
      </c>
      <c r="I12" s="51">
        <v>34191.239300000001</v>
      </c>
      <c r="J12" s="52">
        <v>15.3419290248706</v>
      </c>
      <c r="K12" s="51">
        <v>52488.140599999999</v>
      </c>
      <c r="L12" s="52">
        <v>17.672937858376201</v>
      </c>
      <c r="M12" s="52">
        <v>-0.34859115013115899</v>
      </c>
      <c r="N12" s="51">
        <v>16346782.665899999</v>
      </c>
      <c r="O12" s="51">
        <v>87394860.216199994</v>
      </c>
      <c r="P12" s="51">
        <v>2190</v>
      </c>
      <c r="Q12" s="51">
        <v>4089</v>
      </c>
      <c r="R12" s="52">
        <v>-46.441672780631002</v>
      </c>
      <c r="S12" s="51">
        <v>101.763200776256</v>
      </c>
      <c r="T12" s="51">
        <v>107.230405037907</v>
      </c>
      <c r="U12" s="53">
        <v>-5.3724767105856603</v>
      </c>
    </row>
    <row r="13" spans="1:23" ht="12" thickBot="1">
      <c r="A13" s="67"/>
      <c r="B13" s="64" t="s">
        <v>11</v>
      </c>
      <c r="C13" s="65"/>
      <c r="D13" s="51">
        <v>311469.3921</v>
      </c>
      <c r="E13" s="51">
        <v>370676.3504</v>
      </c>
      <c r="F13" s="52">
        <v>84.027317028424093</v>
      </c>
      <c r="G13" s="51">
        <v>531585.60739999998</v>
      </c>
      <c r="H13" s="52">
        <v>-41.4074821131058</v>
      </c>
      <c r="I13" s="51">
        <v>93033.610499999995</v>
      </c>
      <c r="J13" s="52">
        <v>29.869262553455201</v>
      </c>
      <c r="K13" s="51">
        <v>137580.9417</v>
      </c>
      <c r="L13" s="52">
        <v>25.881239029949</v>
      </c>
      <c r="M13" s="52">
        <v>-0.32378998609514498</v>
      </c>
      <c r="N13" s="51">
        <v>17451616.722899999</v>
      </c>
      <c r="O13" s="51">
        <v>125787921.846</v>
      </c>
      <c r="P13" s="51">
        <v>8985</v>
      </c>
      <c r="Q13" s="51">
        <v>12628</v>
      </c>
      <c r="R13" s="52">
        <v>-28.8485904339563</v>
      </c>
      <c r="S13" s="51">
        <v>34.6654860434057</v>
      </c>
      <c r="T13" s="51">
        <v>34.154042706683597</v>
      </c>
      <c r="U13" s="53">
        <v>1.4753675632348699</v>
      </c>
    </row>
    <row r="14" spans="1:23" ht="12" thickBot="1">
      <c r="A14" s="67"/>
      <c r="B14" s="64" t="s">
        <v>12</v>
      </c>
      <c r="C14" s="65"/>
      <c r="D14" s="51">
        <v>173905.20600000001</v>
      </c>
      <c r="E14" s="51">
        <v>177260.16329999999</v>
      </c>
      <c r="F14" s="52">
        <v>98.107325843809605</v>
      </c>
      <c r="G14" s="51">
        <v>323605.78149999998</v>
      </c>
      <c r="H14" s="52">
        <v>-46.260167171951501</v>
      </c>
      <c r="I14" s="51">
        <v>32833.383999999998</v>
      </c>
      <c r="J14" s="52">
        <v>18.880046638741799</v>
      </c>
      <c r="K14" s="51">
        <v>63743.585500000001</v>
      </c>
      <c r="L14" s="52">
        <v>19.697913060925998</v>
      </c>
      <c r="M14" s="52">
        <v>-0.48491469780908403</v>
      </c>
      <c r="N14" s="51">
        <v>6436764.7193999998</v>
      </c>
      <c r="O14" s="51">
        <v>61772949.541299999</v>
      </c>
      <c r="P14" s="51">
        <v>2723</v>
      </c>
      <c r="Q14" s="51">
        <v>3992</v>
      </c>
      <c r="R14" s="52">
        <v>-31.788577154308602</v>
      </c>
      <c r="S14" s="51">
        <v>63.865297833272102</v>
      </c>
      <c r="T14" s="51">
        <v>58.772714579158297</v>
      </c>
      <c r="U14" s="53">
        <v>7.97394426533263</v>
      </c>
    </row>
    <row r="15" spans="1:23" ht="12" thickBot="1">
      <c r="A15" s="67"/>
      <c r="B15" s="64" t="s">
        <v>13</v>
      </c>
      <c r="C15" s="65"/>
      <c r="D15" s="51">
        <v>112803.8175</v>
      </c>
      <c r="E15" s="51">
        <v>132326.28510000001</v>
      </c>
      <c r="F15" s="52">
        <v>85.246719814399199</v>
      </c>
      <c r="G15" s="51">
        <v>181754.1563</v>
      </c>
      <c r="H15" s="52">
        <v>-37.936045152217503</v>
      </c>
      <c r="I15" s="51">
        <v>7608.2518</v>
      </c>
      <c r="J15" s="52">
        <v>6.7446758173764803</v>
      </c>
      <c r="K15" s="51">
        <v>10364.6656</v>
      </c>
      <c r="L15" s="52">
        <v>5.7025741864699304</v>
      </c>
      <c r="M15" s="52">
        <v>-0.265943341191828</v>
      </c>
      <c r="N15" s="51">
        <v>7291129.4550999999</v>
      </c>
      <c r="O15" s="51">
        <v>49655032.820200004</v>
      </c>
      <c r="P15" s="51">
        <v>3906</v>
      </c>
      <c r="Q15" s="51">
        <v>5827</v>
      </c>
      <c r="R15" s="52">
        <v>-32.967221554830999</v>
      </c>
      <c r="S15" s="51">
        <v>28.879625576036901</v>
      </c>
      <c r="T15" s="51">
        <v>29.825653252102299</v>
      </c>
      <c r="U15" s="53">
        <v>-3.2757615696042302</v>
      </c>
    </row>
    <row r="16" spans="1:23" ht="12" thickBot="1">
      <c r="A16" s="67"/>
      <c r="B16" s="64" t="s">
        <v>14</v>
      </c>
      <c r="C16" s="65"/>
      <c r="D16" s="51">
        <v>638478.19070000004</v>
      </c>
      <c r="E16" s="51">
        <v>750616.06079999998</v>
      </c>
      <c r="F16" s="52">
        <v>85.060555461538598</v>
      </c>
      <c r="G16" s="51">
        <v>1034612.7561999999</v>
      </c>
      <c r="H16" s="52">
        <v>-38.288196537896098</v>
      </c>
      <c r="I16" s="51">
        <v>-14032.1476</v>
      </c>
      <c r="J16" s="52">
        <v>-2.19774892931202</v>
      </c>
      <c r="K16" s="51">
        <v>56736.812700000002</v>
      </c>
      <c r="L16" s="52">
        <v>5.4838694342400203</v>
      </c>
      <c r="M16" s="52">
        <v>-1.24731998383829</v>
      </c>
      <c r="N16" s="51">
        <v>26793359.185899999</v>
      </c>
      <c r="O16" s="51">
        <v>358959823.52630001</v>
      </c>
      <c r="P16" s="51">
        <v>26804</v>
      </c>
      <c r="Q16" s="51">
        <v>46983</v>
      </c>
      <c r="R16" s="52">
        <v>-42.949577506757798</v>
      </c>
      <c r="S16" s="51">
        <v>23.820257823459201</v>
      </c>
      <c r="T16" s="51">
        <v>20.168547791754499</v>
      </c>
      <c r="U16" s="53">
        <v>15.330270808859</v>
      </c>
    </row>
    <row r="17" spans="1:21" ht="12" thickBot="1">
      <c r="A17" s="67"/>
      <c r="B17" s="64" t="s">
        <v>15</v>
      </c>
      <c r="C17" s="65"/>
      <c r="D17" s="51">
        <v>403892.43410000001</v>
      </c>
      <c r="E17" s="51">
        <v>512709.07459999999</v>
      </c>
      <c r="F17" s="52">
        <v>78.776143062243406</v>
      </c>
      <c r="G17" s="51">
        <v>564448.66740000003</v>
      </c>
      <c r="H17" s="52">
        <v>-28.444789149660799</v>
      </c>
      <c r="I17" s="51">
        <v>34811.194300000003</v>
      </c>
      <c r="J17" s="52">
        <v>8.6189270610058202</v>
      </c>
      <c r="K17" s="51">
        <v>60443.388200000001</v>
      </c>
      <c r="L17" s="52">
        <v>10.708394171328001</v>
      </c>
      <c r="M17" s="52">
        <v>-0.42406944189141299</v>
      </c>
      <c r="N17" s="51">
        <v>17752885.5176</v>
      </c>
      <c r="O17" s="51">
        <v>339600069.30299997</v>
      </c>
      <c r="P17" s="51">
        <v>8359</v>
      </c>
      <c r="Q17" s="51">
        <v>10452</v>
      </c>
      <c r="R17" s="52">
        <v>-20.024875621890502</v>
      </c>
      <c r="S17" s="51">
        <v>48.318271814810402</v>
      </c>
      <c r="T17" s="51">
        <v>42.751516207424402</v>
      </c>
      <c r="U17" s="53">
        <v>11.5210155460893</v>
      </c>
    </row>
    <row r="18" spans="1:21" ht="12" thickBot="1">
      <c r="A18" s="67"/>
      <c r="B18" s="64" t="s">
        <v>16</v>
      </c>
      <c r="C18" s="65"/>
      <c r="D18" s="51">
        <v>1620564.0107</v>
      </c>
      <c r="E18" s="51">
        <v>1858410.9358999999</v>
      </c>
      <c r="F18" s="52">
        <v>87.201596772523601</v>
      </c>
      <c r="G18" s="51">
        <v>2353707.0893000001</v>
      </c>
      <c r="H18" s="52">
        <v>-31.148441619302702</v>
      </c>
      <c r="I18" s="51">
        <v>120212.1583</v>
      </c>
      <c r="J18" s="52">
        <v>7.4179210143062804</v>
      </c>
      <c r="K18" s="51">
        <v>332939.69959999999</v>
      </c>
      <c r="L18" s="52">
        <v>14.1453327439744</v>
      </c>
      <c r="M18" s="52">
        <v>-0.63893714554189496</v>
      </c>
      <c r="N18" s="51">
        <v>57877912.4564</v>
      </c>
      <c r="O18" s="51">
        <v>741464106.58770001</v>
      </c>
      <c r="P18" s="51">
        <v>62044</v>
      </c>
      <c r="Q18" s="51">
        <v>105623</v>
      </c>
      <c r="R18" s="52">
        <v>-41.259006087689201</v>
      </c>
      <c r="S18" s="51">
        <v>26.119592719682799</v>
      </c>
      <c r="T18" s="51">
        <v>23.3857009420297</v>
      </c>
      <c r="U18" s="53">
        <v>10.466823916411901</v>
      </c>
    </row>
    <row r="19" spans="1:21" ht="12" thickBot="1">
      <c r="A19" s="67"/>
      <c r="B19" s="64" t="s">
        <v>17</v>
      </c>
      <c r="C19" s="65"/>
      <c r="D19" s="51">
        <v>631637.06279999996</v>
      </c>
      <c r="E19" s="51">
        <v>613900.13710000005</v>
      </c>
      <c r="F19" s="52">
        <v>102.88922002587999</v>
      </c>
      <c r="G19" s="51">
        <v>977391.52870000002</v>
      </c>
      <c r="H19" s="52">
        <v>-35.375226380351201</v>
      </c>
      <c r="I19" s="51">
        <v>13972.4851</v>
      </c>
      <c r="J19" s="52">
        <v>2.2121065914120099</v>
      </c>
      <c r="K19" s="51">
        <v>68871.422999999995</v>
      </c>
      <c r="L19" s="52">
        <v>7.04645180336317</v>
      </c>
      <c r="M19" s="52">
        <v>-0.79712216633014799</v>
      </c>
      <c r="N19" s="51">
        <v>22691740.002799999</v>
      </c>
      <c r="O19" s="51">
        <v>235715491.31420001</v>
      </c>
      <c r="P19" s="51">
        <v>13180</v>
      </c>
      <c r="Q19" s="51">
        <v>21680</v>
      </c>
      <c r="R19" s="52">
        <v>-39.206642066420699</v>
      </c>
      <c r="S19" s="51">
        <v>47.923904613050098</v>
      </c>
      <c r="T19" s="51">
        <v>36.636954068265702</v>
      </c>
      <c r="U19" s="53">
        <v>23.551817482148302</v>
      </c>
    </row>
    <row r="20" spans="1:21" ht="12" thickBot="1">
      <c r="A20" s="67"/>
      <c r="B20" s="64" t="s">
        <v>18</v>
      </c>
      <c r="C20" s="65"/>
      <c r="D20" s="51">
        <v>1099005.9541</v>
      </c>
      <c r="E20" s="51">
        <v>1122191.9016</v>
      </c>
      <c r="F20" s="52">
        <v>97.933869646809796</v>
      </c>
      <c r="G20" s="51">
        <v>1156472.7467</v>
      </c>
      <c r="H20" s="52">
        <v>-4.9691436969856699</v>
      </c>
      <c r="I20" s="51">
        <v>81715.6397</v>
      </c>
      <c r="J20" s="52">
        <v>7.4354137386743</v>
      </c>
      <c r="K20" s="51">
        <v>87206.482600000003</v>
      </c>
      <c r="L20" s="52">
        <v>7.5407295890754096</v>
      </c>
      <c r="M20" s="52">
        <v>-6.2963701049445001E-2</v>
      </c>
      <c r="N20" s="51">
        <v>51902623.149499997</v>
      </c>
      <c r="O20" s="51">
        <v>411635526.98430002</v>
      </c>
      <c r="P20" s="51">
        <v>41571</v>
      </c>
      <c r="Q20" s="51">
        <v>53418</v>
      </c>
      <c r="R20" s="52">
        <v>-22.177917555880001</v>
      </c>
      <c r="S20" s="51">
        <v>26.436841887373401</v>
      </c>
      <c r="T20" s="51">
        <v>23.916570876858</v>
      </c>
      <c r="U20" s="53">
        <v>9.5331773032963305</v>
      </c>
    </row>
    <row r="21" spans="1:21" ht="12" thickBot="1">
      <c r="A21" s="67"/>
      <c r="B21" s="64" t="s">
        <v>19</v>
      </c>
      <c r="C21" s="65"/>
      <c r="D21" s="51">
        <v>336643.22529999999</v>
      </c>
      <c r="E21" s="51">
        <v>383255.97440000001</v>
      </c>
      <c r="F21" s="52">
        <v>87.837697984232705</v>
      </c>
      <c r="G21" s="51">
        <v>447584.00290000002</v>
      </c>
      <c r="H21" s="52">
        <v>-24.786582380332899</v>
      </c>
      <c r="I21" s="51">
        <v>35049.8243</v>
      </c>
      <c r="J21" s="52">
        <v>10.411563835501299</v>
      </c>
      <c r="K21" s="51">
        <v>36547.527900000001</v>
      </c>
      <c r="L21" s="52">
        <v>8.1655125436119604</v>
      </c>
      <c r="M21" s="52">
        <v>-4.0979614383166003E-2</v>
      </c>
      <c r="N21" s="51">
        <v>15092595.996300001</v>
      </c>
      <c r="O21" s="51">
        <v>145087822.64160001</v>
      </c>
      <c r="P21" s="51">
        <v>29248</v>
      </c>
      <c r="Q21" s="51">
        <v>40632</v>
      </c>
      <c r="R21" s="52">
        <v>-28.0173262453239</v>
      </c>
      <c r="S21" s="51">
        <v>11.5099571013403</v>
      </c>
      <c r="T21" s="51">
        <v>11.6648447159874</v>
      </c>
      <c r="U21" s="53">
        <v>-1.3456836831225001</v>
      </c>
    </row>
    <row r="22" spans="1:21" ht="12" thickBot="1">
      <c r="A22" s="67"/>
      <c r="B22" s="64" t="s">
        <v>20</v>
      </c>
      <c r="C22" s="65"/>
      <c r="D22" s="51">
        <v>957471.35230000003</v>
      </c>
      <c r="E22" s="51">
        <v>941026.07330000005</v>
      </c>
      <c r="F22" s="52">
        <v>101.747590153621</v>
      </c>
      <c r="G22" s="51">
        <v>1314330.6853</v>
      </c>
      <c r="H22" s="52">
        <v>-27.151411512434201</v>
      </c>
      <c r="I22" s="51">
        <v>96539.753100000002</v>
      </c>
      <c r="J22" s="52">
        <v>10.0827824109929</v>
      </c>
      <c r="K22" s="51">
        <v>108913.74739999999</v>
      </c>
      <c r="L22" s="52">
        <v>8.2866320187251894</v>
      </c>
      <c r="M22" s="52">
        <v>-0.113612786222063</v>
      </c>
      <c r="N22" s="51">
        <v>35055371.877700001</v>
      </c>
      <c r="O22" s="51">
        <v>470504181.28140002</v>
      </c>
      <c r="P22" s="51">
        <v>57297</v>
      </c>
      <c r="Q22" s="51">
        <v>86202</v>
      </c>
      <c r="R22" s="52">
        <v>-33.5317046008213</v>
      </c>
      <c r="S22" s="51">
        <v>16.710671628532001</v>
      </c>
      <c r="T22" s="51">
        <v>16.926005316582</v>
      </c>
      <c r="U22" s="53">
        <v>-1.28859984108769</v>
      </c>
    </row>
    <row r="23" spans="1:21" ht="12" thickBot="1">
      <c r="A23" s="67"/>
      <c r="B23" s="64" t="s">
        <v>21</v>
      </c>
      <c r="C23" s="65"/>
      <c r="D23" s="51">
        <v>2788256.4374000002</v>
      </c>
      <c r="E23" s="51">
        <v>2652779.1581999999</v>
      </c>
      <c r="F23" s="52">
        <v>105.106994254732</v>
      </c>
      <c r="G23" s="51">
        <v>2972231.1041000001</v>
      </c>
      <c r="H23" s="52">
        <v>-6.1897833733796404</v>
      </c>
      <c r="I23" s="51">
        <v>118274.9639</v>
      </c>
      <c r="J23" s="52">
        <v>4.2418969185735804</v>
      </c>
      <c r="K23" s="51">
        <v>370294.81719999999</v>
      </c>
      <c r="L23" s="52">
        <v>12.4584799845881</v>
      </c>
      <c r="M23" s="52">
        <v>-0.68059244038482303</v>
      </c>
      <c r="N23" s="51">
        <v>101339889.10609999</v>
      </c>
      <c r="O23" s="51">
        <v>1057648076.9753</v>
      </c>
      <c r="P23" s="51">
        <v>87901</v>
      </c>
      <c r="Q23" s="51">
        <v>122917</v>
      </c>
      <c r="R23" s="52">
        <v>-28.4875159660584</v>
      </c>
      <c r="S23" s="51">
        <v>31.7204177131091</v>
      </c>
      <c r="T23" s="51">
        <v>32.238666457040097</v>
      </c>
      <c r="U23" s="53">
        <v>-1.63380176332569</v>
      </c>
    </row>
    <row r="24" spans="1:21" ht="12" thickBot="1">
      <c r="A24" s="67"/>
      <c r="B24" s="64" t="s">
        <v>22</v>
      </c>
      <c r="C24" s="65"/>
      <c r="D24" s="51">
        <v>241424.79250000001</v>
      </c>
      <c r="E24" s="51">
        <v>272426.62359999999</v>
      </c>
      <c r="F24" s="52">
        <v>88.620116973031401</v>
      </c>
      <c r="G24" s="51">
        <v>358571.46380000003</v>
      </c>
      <c r="H24" s="52">
        <v>-32.670383208559201</v>
      </c>
      <c r="I24" s="51">
        <v>38102.972800000003</v>
      </c>
      <c r="J24" s="52">
        <v>15.7825434601958</v>
      </c>
      <c r="K24" s="51">
        <v>60018.603300000002</v>
      </c>
      <c r="L24" s="52">
        <v>16.738254255914899</v>
      </c>
      <c r="M24" s="52">
        <v>-0.36514729258952999</v>
      </c>
      <c r="N24" s="51">
        <v>8589687.4729999993</v>
      </c>
      <c r="O24" s="51">
        <v>97618114.426899999</v>
      </c>
      <c r="P24" s="51">
        <v>23118</v>
      </c>
      <c r="Q24" s="51">
        <v>32039</v>
      </c>
      <c r="R24" s="52">
        <v>-27.844189893567201</v>
      </c>
      <c r="S24" s="51">
        <v>10.443152197421901</v>
      </c>
      <c r="T24" s="51">
        <v>10.7687776054184</v>
      </c>
      <c r="U24" s="53">
        <v>-3.1180758629263199</v>
      </c>
    </row>
    <row r="25" spans="1:21" ht="12" thickBot="1">
      <c r="A25" s="67"/>
      <c r="B25" s="64" t="s">
        <v>23</v>
      </c>
      <c r="C25" s="65"/>
      <c r="D25" s="51">
        <v>300525.21950000001</v>
      </c>
      <c r="E25" s="51">
        <v>310283.2255</v>
      </c>
      <c r="F25" s="52">
        <v>96.855129379206502</v>
      </c>
      <c r="G25" s="51">
        <v>403715.62219999998</v>
      </c>
      <c r="H25" s="52">
        <v>-25.560170829574599</v>
      </c>
      <c r="I25" s="51">
        <v>22533.3459</v>
      </c>
      <c r="J25" s="52">
        <v>7.4979883343866902</v>
      </c>
      <c r="K25" s="51">
        <v>31420.240600000001</v>
      </c>
      <c r="L25" s="52">
        <v>7.7827656083208199</v>
      </c>
      <c r="M25" s="52">
        <v>-0.28283980422479699</v>
      </c>
      <c r="N25" s="51">
        <v>12376018.0606</v>
      </c>
      <c r="O25" s="51">
        <v>110769204.67399999</v>
      </c>
      <c r="P25" s="51">
        <v>19850</v>
      </c>
      <c r="Q25" s="51">
        <v>29368</v>
      </c>
      <c r="R25" s="52">
        <v>-32.409425224734399</v>
      </c>
      <c r="S25" s="51">
        <v>15.1398095465995</v>
      </c>
      <c r="T25" s="51">
        <v>16.876951001089601</v>
      </c>
      <c r="U25" s="53">
        <v>-11.4739980654532</v>
      </c>
    </row>
    <row r="26" spans="1:21" ht="12" thickBot="1">
      <c r="A26" s="67"/>
      <c r="B26" s="64" t="s">
        <v>24</v>
      </c>
      <c r="C26" s="65"/>
      <c r="D26" s="51">
        <v>574213.96360000002</v>
      </c>
      <c r="E26" s="51">
        <v>633710.56350000005</v>
      </c>
      <c r="F26" s="52">
        <v>90.611392120182003</v>
      </c>
      <c r="G26" s="51">
        <v>682906.58990000002</v>
      </c>
      <c r="H26" s="52">
        <v>-15.916177689237999</v>
      </c>
      <c r="I26" s="51">
        <v>124300.4849</v>
      </c>
      <c r="J26" s="52">
        <v>21.647067605375799</v>
      </c>
      <c r="K26" s="51">
        <v>153300.32699999999</v>
      </c>
      <c r="L26" s="52">
        <v>22.448213162278599</v>
      </c>
      <c r="M26" s="52">
        <v>-0.18917012551447501</v>
      </c>
      <c r="N26" s="51">
        <v>18247768.667300001</v>
      </c>
      <c r="O26" s="51">
        <v>218144876.75580001</v>
      </c>
      <c r="P26" s="51">
        <v>43939</v>
      </c>
      <c r="Q26" s="51">
        <v>53600</v>
      </c>
      <c r="R26" s="52">
        <v>-18.0242537313433</v>
      </c>
      <c r="S26" s="51">
        <v>13.0684349575548</v>
      </c>
      <c r="T26" s="51">
        <v>12.9030564757463</v>
      </c>
      <c r="U26" s="53">
        <v>1.26548039107713</v>
      </c>
    </row>
    <row r="27" spans="1:21" ht="12" thickBot="1">
      <c r="A27" s="67"/>
      <c r="B27" s="64" t="s">
        <v>25</v>
      </c>
      <c r="C27" s="65"/>
      <c r="D27" s="51">
        <v>226598.6777</v>
      </c>
      <c r="E27" s="51">
        <v>251477.3578</v>
      </c>
      <c r="F27" s="52">
        <v>90.106990021827002</v>
      </c>
      <c r="G27" s="51">
        <v>344456.59600000002</v>
      </c>
      <c r="H27" s="52">
        <v>-34.215607907824797</v>
      </c>
      <c r="I27" s="51">
        <v>62407.517899999999</v>
      </c>
      <c r="J27" s="52">
        <v>27.540989441528399</v>
      </c>
      <c r="K27" s="51">
        <v>96203.4709</v>
      </c>
      <c r="L27" s="52">
        <v>27.929054637699501</v>
      </c>
      <c r="M27" s="52">
        <v>-0.351296607948061</v>
      </c>
      <c r="N27" s="51">
        <v>8149722.2048000004</v>
      </c>
      <c r="O27" s="51">
        <v>88992264.866300002</v>
      </c>
      <c r="P27" s="51">
        <v>29415</v>
      </c>
      <c r="Q27" s="51">
        <v>42306</v>
      </c>
      <c r="R27" s="52">
        <v>-30.470855197844301</v>
      </c>
      <c r="S27" s="51">
        <v>7.7035076559578499</v>
      </c>
      <c r="T27" s="51">
        <v>7.7519128043303596</v>
      </c>
      <c r="U27" s="53">
        <v>-0.62835205122530702</v>
      </c>
    </row>
    <row r="28" spans="1:21" ht="12" thickBot="1">
      <c r="A28" s="67"/>
      <c r="B28" s="64" t="s">
        <v>26</v>
      </c>
      <c r="C28" s="65"/>
      <c r="D28" s="51">
        <v>1067617.0497999999</v>
      </c>
      <c r="E28" s="51">
        <v>1165889.7019</v>
      </c>
      <c r="F28" s="52">
        <v>91.571016371458697</v>
      </c>
      <c r="G28" s="51">
        <v>1184488.6051</v>
      </c>
      <c r="H28" s="52">
        <v>-9.8668366075276293</v>
      </c>
      <c r="I28" s="51">
        <v>61763.3851</v>
      </c>
      <c r="J28" s="52">
        <v>5.7851628644906299</v>
      </c>
      <c r="K28" s="51">
        <v>53609.633399999999</v>
      </c>
      <c r="L28" s="52">
        <v>4.5259729109402498</v>
      </c>
      <c r="M28" s="52">
        <v>0.15209489755622899</v>
      </c>
      <c r="N28" s="51">
        <v>41145691.620800003</v>
      </c>
      <c r="O28" s="51">
        <v>335157300.21640003</v>
      </c>
      <c r="P28" s="51">
        <v>44940</v>
      </c>
      <c r="Q28" s="51">
        <v>56173</v>
      </c>
      <c r="R28" s="52">
        <v>-19.997151656489802</v>
      </c>
      <c r="S28" s="51">
        <v>23.756498660436101</v>
      </c>
      <c r="T28" s="51">
        <v>25.733177857689601</v>
      </c>
      <c r="U28" s="53">
        <v>-8.3205830350136907</v>
      </c>
    </row>
    <row r="29" spans="1:21" ht="12" thickBot="1">
      <c r="A29" s="67"/>
      <c r="B29" s="64" t="s">
        <v>27</v>
      </c>
      <c r="C29" s="65"/>
      <c r="D29" s="51">
        <v>679402.6753</v>
      </c>
      <c r="E29" s="51">
        <v>676196.27960000001</v>
      </c>
      <c r="F29" s="52">
        <v>100.47418120991399</v>
      </c>
      <c r="G29" s="51">
        <v>719584.73479999998</v>
      </c>
      <c r="H29" s="52">
        <v>-5.58406224545163</v>
      </c>
      <c r="I29" s="51">
        <v>101298.55560000001</v>
      </c>
      <c r="J29" s="52">
        <v>14.9099435846746</v>
      </c>
      <c r="K29" s="51">
        <v>110286.4216</v>
      </c>
      <c r="L29" s="52">
        <v>15.326398166388699</v>
      </c>
      <c r="M29" s="52">
        <v>-8.1495671630350999E-2</v>
      </c>
      <c r="N29" s="51">
        <v>22613899.029300001</v>
      </c>
      <c r="O29" s="51">
        <v>235360674.90779999</v>
      </c>
      <c r="P29" s="51">
        <v>107530</v>
      </c>
      <c r="Q29" s="51">
        <v>120920</v>
      </c>
      <c r="R29" s="52">
        <v>-11.0734369831293</v>
      </c>
      <c r="S29" s="51">
        <v>6.3182616507021301</v>
      </c>
      <c r="T29" s="51">
        <v>6.45337024065498</v>
      </c>
      <c r="U29" s="53">
        <v>-2.1383823181465398</v>
      </c>
    </row>
    <row r="30" spans="1:21" ht="12" thickBot="1">
      <c r="A30" s="67"/>
      <c r="B30" s="64" t="s">
        <v>28</v>
      </c>
      <c r="C30" s="65"/>
      <c r="D30" s="51">
        <v>674962.30079999997</v>
      </c>
      <c r="E30" s="51">
        <v>857463.04280000005</v>
      </c>
      <c r="F30" s="52">
        <v>78.716197329735195</v>
      </c>
      <c r="G30" s="51">
        <v>1008790.2666</v>
      </c>
      <c r="H30" s="52">
        <v>-33.091909869940103</v>
      </c>
      <c r="I30" s="51">
        <v>96152.748300000007</v>
      </c>
      <c r="J30" s="52">
        <v>14.2456472288948</v>
      </c>
      <c r="K30" s="51">
        <v>103773.2559</v>
      </c>
      <c r="L30" s="52">
        <v>10.286900987829201</v>
      </c>
      <c r="M30" s="52">
        <v>-7.3434215144443996E-2</v>
      </c>
      <c r="N30" s="51">
        <v>28066851.075599998</v>
      </c>
      <c r="O30" s="51">
        <v>409111334.40130001</v>
      </c>
      <c r="P30" s="51">
        <v>59814</v>
      </c>
      <c r="Q30" s="51">
        <v>75745</v>
      </c>
      <c r="R30" s="52">
        <v>-21.032411380289101</v>
      </c>
      <c r="S30" s="51">
        <v>11.284353174842</v>
      </c>
      <c r="T30" s="51">
        <v>11.501837870486501</v>
      </c>
      <c r="U30" s="53">
        <v>-1.92731202466581</v>
      </c>
    </row>
    <row r="31" spans="1:21" ht="12" thickBot="1">
      <c r="A31" s="67"/>
      <c r="B31" s="64" t="s">
        <v>29</v>
      </c>
      <c r="C31" s="65"/>
      <c r="D31" s="51">
        <v>670127.61459999997</v>
      </c>
      <c r="E31" s="51">
        <v>613505.97510000004</v>
      </c>
      <c r="F31" s="52">
        <v>109.229191205639</v>
      </c>
      <c r="G31" s="51">
        <v>696570.32929999998</v>
      </c>
      <c r="H31" s="52">
        <v>-3.7961299222395701</v>
      </c>
      <c r="I31" s="51">
        <v>30193.521400000001</v>
      </c>
      <c r="J31" s="52">
        <v>4.5056375445776196</v>
      </c>
      <c r="K31" s="51">
        <v>45427.838300000003</v>
      </c>
      <c r="L31" s="52">
        <v>6.5216441742001097</v>
      </c>
      <c r="M31" s="52">
        <v>-0.335352010355289</v>
      </c>
      <c r="N31" s="51">
        <v>50340322.516099997</v>
      </c>
      <c r="O31" s="51">
        <v>415597729.13849998</v>
      </c>
      <c r="P31" s="51">
        <v>26295</v>
      </c>
      <c r="Q31" s="51">
        <v>33280</v>
      </c>
      <c r="R31" s="52">
        <v>-20.988581730769202</v>
      </c>
      <c r="S31" s="51">
        <v>25.484982490967901</v>
      </c>
      <c r="T31" s="51">
        <v>27.486450925480799</v>
      </c>
      <c r="U31" s="53">
        <v>-7.8535209322676103</v>
      </c>
    </row>
    <row r="32" spans="1:21" ht="12" thickBot="1">
      <c r="A32" s="67"/>
      <c r="B32" s="64" t="s">
        <v>30</v>
      </c>
      <c r="C32" s="65"/>
      <c r="D32" s="51">
        <v>102446.2761</v>
      </c>
      <c r="E32" s="51">
        <v>119258.0297</v>
      </c>
      <c r="F32" s="52">
        <v>85.903042635962706</v>
      </c>
      <c r="G32" s="51">
        <v>149908.74650000001</v>
      </c>
      <c r="H32" s="52">
        <v>-31.660908057823001</v>
      </c>
      <c r="I32" s="51">
        <v>28471.8613</v>
      </c>
      <c r="J32" s="52">
        <v>27.791992431436</v>
      </c>
      <c r="K32" s="51">
        <v>39899.328600000001</v>
      </c>
      <c r="L32" s="52">
        <v>26.615744265462201</v>
      </c>
      <c r="M32" s="52">
        <v>-0.28640750862158598</v>
      </c>
      <c r="N32" s="51">
        <v>3288897.1318000001</v>
      </c>
      <c r="O32" s="51">
        <v>41540881.107000001</v>
      </c>
      <c r="P32" s="51">
        <v>21956</v>
      </c>
      <c r="Q32" s="51">
        <v>27871</v>
      </c>
      <c r="R32" s="52">
        <v>-21.222776362527402</v>
      </c>
      <c r="S32" s="51">
        <v>4.6659808753871399</v>
      </c>
      <c r="T32" s="51">
        <v>4.9364275483477504</v>
      </c>
      <c r="U32" s="53">
        <v>-5.7961376221493603</v>
      </c>
    </row>
    <row r="33" spans="1:21" ht="12" thickBot="1">
      <c r="A33" s="67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43.735799999999998</v>
      </c>
      <c r="O33" s="51">
        <v>317.35449999999997</v>
      </c>
      <c r="P33" s="54"/>
      <c r="Q33" s="51">
        <v>1</v>
      </c>
      <c r="R33" s="54"/>
      <c r="S33" s="54"/>
      <c r="T33" s="51">
        <v>1.9658</v>
      </c>
      <c r="U33" s="55"/>
    </row>
    <row r="34" spans="1:21" ht="12" thickBot="1">
      <c r="A34" s="67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67"/>
      <c r="B35" s="64" t="s">
        <v>32</v>
      </c>
      <c r="C35" s="65"/>
      <c r="D35" s="51">
        <v>203989.8996</v>
      </c>
      <c r="E35" s="51">
        <v>190788.41690000001</v>
      </c>
      <c r="F35" s="52">
        <v>106.91943615577</v>
      </c>
      <c r="G35" s="51">
        <v>272910.57990000001</v>
      </c>
      <c r="H35" s="52">
        <v>-25.253942271220801</v>
      </c>
      <c r="I35" s="51">
        <v>19583.084800000001</v>
      </c>
      <c r="J35" s="52">
        <v>9.6000266868115105</v>
      </c>
      <c r="K35" s="51">
        <v>21683.429400000001</v>
      </c>
      <c r="L35" s="52">
        <v>7.9452505681330701</v>
      </c>
      <c r="M35" s="52">
        <v>-9.6864041257238007E-2</v>
      </c>
      <c r="N35" s="51">
        <v>7926061.9996999996</v>
      </c>
      <c r="O35" s="51">
        <v>66699367.543499999</v>
      </c>
      <c r="P35" s="51">
        <v>13777</v>
      </c>
      <c r="Q35" s="51">
        <v>18125</v>
      </c>
      <c r="R35" s="52">
        <v>-23.9889655172414</v>
      </c>
      <c r="S35" s="51">
        <v>14.8065543732307</v>
      </c>
      <c r="T35" s="51">
        <v>17.9421788248276</v>
      </c>
      <c r="U35" s="53">
        <v>-21.177273068107201</v>
      </c>
    </row>
    <row r="36" spans="1:21" ht="12" customHeight="1" thickBot="1">
      <c r="A36" s="67"/>
      <c r="B36" s="64" t="s">
        <v>69</v>
      </c>
      <c r="C36" s="65"/>
      <c r="D36" s="51">
        <v>100700.93</v>
      </c>
      <c r="E36" s="54"/>
      <c r="F36" s="54"/>
      <c r="G36" s="51">
        <v>3066.67</v>
      </c>
      <c r="H36" s="52">
        <v>3183.7224089973802</v>
      </c>
      <c r="I36" s="51">
        <v>-273.33</v>
      </c>
      <c r="J36" s="52">
        <v>-0.27142748334101802</v>
      </c>
      <c r="K36" s="51">
        <v>117.95</v>
      </c>
      <c r="L36" s="52">
        <v>3.8461914715310099</v>
      </c>
      <c r="M36" s="52">
        <v>-3.3173378550233101</v>
      </c>
      <c r="N36" s="51">
        <v>4741501.33</v>
      </c>
      <c r="O36" s="51">
        <v>32631511.73</v>
      </c>
      <c r="P36" s="51">
        <v>73</v>
      </c>
      <c r="Q36" s="51">
        <v>68</v>
      </c>
      <c r="R36" s="52">
        <v>7.3529411764705799</v>
      </c>
      <c r="S36" s="51">
        <v>1379.46479452055</v>
      </c>
      <c r="T36" s="51">
        <v>4374.9385294117701</v>
      </c>
      <c r="U36" s="53">
        <v>-217.147530461793</v>
      </c>
    </row>
    <row r="37" spans="1:21" ht="12" thickBot="1">
      <c r="A37" s="67"/>
      <c r="B37" s="64" t="s">
        <v>36</v>
      </c>
      <c r="C37" s="65"/>
      <c r="D37" s="51">
        <v>880567.14</v>
      </c>
      <c r="E37" s="51">
        <v>94956.193700000003</v>
      </c>
      <c r="F37" s="52">
        <v>927.34039317332099</v>
      </c>
      <c r="G37" s="51">
        <v>948818.99</v>
      </c>
      <c r="H37" s="52">
        <v>-7.1933478059919498</v>
      </c>
      <c r="I37" s="51">
        <v>-79729.55</v>
      </c>
      <c r="J37" s="52">
        <v>-9.0543408194859492</v>
      </c>
      <c r="K37" s="51">
        <v>-112201.55</v>
      </c>
      <c r="L37" s="52">
        <v>-11.825390425627999</v>
      </c>
      <c r="M37" s="52">
        <v>-0.28940776664849999</v>
      </c>
      <c r="N37" s="51">
        <v>15343641.529999999</v>
      </c>
      <c r="O37" s="51">
        <v>163409196.27000001</v>
      </c>
      <c r="P37" s="51">
        <v>356</v>
      </c>
      <c r="Q37" s="51">
        <v>200</v>
      </c>
      <c r="R37" s="52">
        <v>78</v>
      </c>
      <c r="S37" s="51">
        <v>2473.5032022471901</v>
      </c>
      <c r="T37" s="51">
        <v>2676.4618999999998</v>
      </c>
      <c r="U37" s="53">
        <v>-8.2053137254247392</v>
      </c>
    </row>
    <row r="38" spans="1:21" ht="12" thickBot="1">
      <c r="A38" s="67"/>
      <c r="B38" s="64" t="s">
        <v>37</v>
      </c>
      <c r="C38" s="65"/>
      <c r="D38" s="51">
        <v>202925.31</v>
      </c>
      <c r="E38" s="51">
        <v>52756.613499999999</v>
      </c>
      <c r="F38" s="52">
        <v>384.644306253661</v>
      </c>
      <c r="G38" s="51">
        <v>543371.1</v>
      </c>
      <c r="H38" s="52">
        <v>-62.654379299892803</v>
      </c>
      <c r="I38" s="51">
        <v>-18757.12</v>
      </c>
      <c r="J38" s="52">
        <v>-9.2433615106957294</v>
      </c>
      <c r="K38" s="51">
        <v>-56034.97</v>
      </c>
      <c r="L38" s="52">
        <v>-10.312467851160999</v>
      </c>
      <c r="M38" s="52">
        <v>-0.66526046145826501</v>
      </c>
      <c r="N38" s="51">
        <v>9008129.5299999993</v>
      </c>
      <c r="O38" s="51">
        <v>142520314.53999999</v>
      </c>
      <c r="P38" s="51">
        <v>71</v>
      </c>
      <c r="Q38" s="51">
        <v>107</v>
      </c>
      <c r="R38" s="52">
        <v>-33.644859813084103</v>
      </c>
      <c r="S38" s="51">
        <v>2858.1029577464801</v>
      </c>
      <c r="T38" s="51">
        <v>2918.6514018691601</v>
      </c>
      <c r="U38" s="53">
        <v>-2.1184836591898302</v>
      </c>
    </row>
    <row r="39" spans="1:21" ht="12" thickBot="1">
      <c r="A39" s="67"/>
      <c r="B39" s="64" t="s">
        <v>38</v>
      </c>
      <c r="C39" s="65"/>
      <c r="D39" s="51">
        <v>216568.35</v>
      </c>
      <c r="E39" s="51">
        <v>49487.993300000002</v>
      </c>
      <c r="F39" s="52">
        <v>437.61796661898597</v>
      </c>
      <c r="G39" s="51">
        <v>485704.44</v>
      </c>
      <c r="H39" s="52">
        <v>-55.411494694180703</v>
      </c>
      <c r="I39" s="51">
        <v>-42239.45</v>
      </c>
      <c r="J39" s="52">
        <v>-19.5039810757204</v>
      </c>
      <c r="K39" s="51">
        <v>-65595.289999999994</v>
      </c>
      <c r="L39" s="52">
        <v>-13.5051864051315</v>
      </c>
      <c r="M39" s="52">
        <v>-0.35605971099449402</v>
      </c>
      <c r="N39" s="51">
        <v>7744786.6799999997</v>
      </c>
      <c r="O39" s="51">
        <v>107774205.81999999</v>
      </c>
      <c r="P39" s="51">
        <v>104</v>
      </c>
      <c r="Q39" s="51">
        <v>135</v>
      </c>
      <c r="R39" s="52">
        <v>-22.962962962963001</v>
      </c>
      <c r="S39" s="51">
        <v>2082.3879807692301</v>
      </c>
      <c r="T39" s="51">
        <v>2206.41392592593</v>
      </c>
      <c r="U39" s="53">
        <v>-5.9559479934608497</v>
      </c>
    </row>
    <row r="40" spans="1:21" ht="12" thickBot="1">
      <c r="A40" s="67"/>
      <c r="B40" s="64" t="s">
        <v>72</v>
      </c>
      <c r="C40" s="65"/>
      <c r="D40" s="51">
        <v>2.5499999999999998</v>
      </c>
      <c r="E40" s="54"/>
      <c r="F40" s="54"/>
      <c r="G40" s="51">
        <v>0.97</v>
      </c>
      <c r="H40" s="52">
        <v>162.88659793814401</v>
      </c>
      <c r="I40" s="51">
        <v>-164.13</v>
      </c>
      <c r="J40" s="52">
        <v>-6436.4705882353001</v>
      </c>
      <c r="K40" s="51">
        <v>0.84</v>
      </c>
      <c r="L40" s="52">
        <v>86.597938144329902</v>
      </c>
      <c r="M40" s="52">
        <v>-196.392857142857</v>
      </c>
      <c r="N40" s="51">
        <v>358.91</v>
      </c>
      <c r="O40" s="51">
        <v>4620.51</v>
      </c>
      <c r="P40" s="51">
        <v>3</v>
      </c>
      <c r="Q40" s="51">
        <v>7</v>
      </c>
      <c r="R40" s="52">
        <v>-57.142857142857103</v>
      </c>
      <c r="S40" s="51">
        <v>0.85</v>
      </c>
      <c r="T40" s="51">
        <v>0.64285714285714302</v>
      </c>
      <c r="U40" s="53">
        <v>24.369747899159702</v>
      </c>
    </row>
    <row r="41" spans="1:21" ht="12" customHeight="1" thickBot="1">
      <c r="A41" s="67"/>
      <c r="B41" s="64" t="s">
        <v>33</v>
      </c>
      <c r="C41" s="65"/>
      <c r="D41" s="51">
        <v>83162.819799999997</v>
      </c>
      <c r="E41" s="51">
        <v>87446.675300000003</v>
      </c>
      <c r="F41" s="52">
        <v>95.101179678582895</v>
      </c>
      <c r="G41" s="51">
        <v>345835.04200000002</v>
      </c>
      <c r="H41" s="52">
        <v>-75.953038385277296</v>
      </c>
      <c r="I41" s="51">
        <v>4625.6922999999997</v>
      </c>
      <c r="J41" s="52">
        <v>5.56221194895077</v>
      </c>
      <c r="K41" s="51">
        <v>17961.580699999999</v>
      </c>
      <c r="L41" s="52">
        <v>5.1936844213722004</v>
      </c>
      <c r="M41" s="52">
        <v>-0.74246741546527695</v>
      </c>
      <c r="N41" s="51">
        <v>3547163.2754000002</v>
      </c>
      <c r="O41" s="51">
        <v>63847802.401299998</v>
      </c>
      <c r="P41" s="51">
        <v>182</v>
      </c>
      <c r="Q41" s="51">
        <v>263</v>
      </c>
      <c r="R41" s="52">
        <v>-30.798479087452499</v>
      </c>
      <c r="S41" s="51">
        <v>456.93857032966997</v>
      </c>
      <c r="T41" s="51">
        <v>618.11770760456295</v>
      </c>
      <c r="U41" s="53">
        <v>-35.273699298049102</v>
      </c>
    </row>
    <row r="42" spans="1:21" ht="12" thickBot="1">
      <c r="A42" s="67"/>
      <c r="B42" s="64" t="s">
        <v>34</v>
      </c>
      <c r="C42" s="65"/>
      <c r="D42" s="51">
        <v>446185.85820000002</v>
      </c>
      <c r="E42" s="51">
        <v>275757.37170000002</v>
      </c>
      <c r="F42" s="52">
        <v>161.803782596757</v>
      </c>
      <c r="G42" s="51">
        <v>784293.09620000003</v>
      </c>
      <c r="H42" s="52">
        <v>-43.109806734009602</v>
      </c>
      <c r="I42" s="51">
        <v>19870.587299999999</v>
      </c>
      <c r="J42" s="52">
        <v>4.4534327869919004</v>
      </c>
      <c r="K42" s="51">
        <v>59188.551200000002</v>
      </c>
      <c r="L42" s="52">
        <v>7.5467387749268804</v>
      </c>
      <c r="M42" s="52">
        <v>-0.66428326260501602</v>
      </c>
      <c r="N42" s="51">
        <v>14798913.774599999</v>
      </c>
      <c r="O42" s="51">
        <v>164070009.90220001</v>
      </c>
      <c r="P42" s="51">
        <v>2146</v>
      </c>
      <c r="Q42" s="51">
        <v>3101</v>
      </c>
      <c r="R42" s="52">
        <v>-30.7965172524992</v>
      </c>
      <c r="S42" s="51">
        <v>207.91512497670101</v>
      </c>
      <c r="T42" s="51">
        <v>213.76779542083199</v>
      </c>
      <c r="U42" s="53">
        <v>-2.8149325090163599</v>
      </c>
    </row>
    <row r="43" spans="1:21" ht="12" thickBot="1">
      <c r="A43" s="67"/>
      <c r="B43" s="64" t="s">
        <v>39</v>
      </c>
      <c r="C43" s="65"/>
      <c r="D43" s="51">
        <v>345571.03</v>
      </c>
      <c r="E43" s="51">
        <v>42675.107900000003</v>
      </c>
      <c r="F43" s="52">
        <v>809.77189515202099</v>
      </c>
      <c r="G43" s="51">
        <v>553955.67000000004</v>
      </c>
      <c r="H43" s="52">
        <v>-37.617566040979398</v>
      </c>
      <c r="I43" s="51">
        <v>-33807.58</v>
      </c>
      <c r="J43" s="52">
        <v>-9.78310595075056</v>
      </c>
      <c r="K43" s="51">
        <v>-73391.12</v>
      </c>
      <c r="L43" s="52">
        <v>-13.248554708357799</v>
      </c>
      <c r="M43" s="52">
        <v>-0.53935053723120696</v>
      </c>
      <c r="N43" s="51">
        <v>9455260.9900000002</v>
      </c>
      <c r="O43" s="51">
        <v>78070393.140000001</v>
      </c>
      <c r="P43" s="51">
        <v>241</v>
      </c>
      <c r="Q43" s="51">
        <v>284</v>
      </c>
      <c r="R43" s="52">
        <v>-15.1408450704225</v>
      </c>
      <c r="S43" s="51">
        <v>1433.9046887966799</v>
      </c>
      <c r="T43" s="51">
        <v>1449.6868309859201</v>
      </c>
      <c r="U43" s="53">
        <v>-1.1006409500257099</v>
      </c>
    </row>
    <row r="44" spans="1:21" ht="12" thickBot="1">
      <c r="A44" s="67"/>
      <c r="B44" s="64" t="s">
        <v>40</v>
      </c>
      <c r="C44" s="65"/>
      <c r="D44" s="51">
        <v>187495.87</v>
      </c>
      <c r="E44" s="51">
        <v>8844.9943999999996</v>
      </c>
      <c r="F44" s="52">
        <v>2119.7963675364199</v>
      </c>
      <c r="G44" s="51">
        <v>242132.61</v>
      </c>
      <c r="H44" s="52">
        <v>-22.564800338128801</v>
      </c>
      <c r="I44" s="51">
        <v>7072.53</v>
      </c>
      <c r="J44" s="52">
        <v>3.7720990867692201</v>
      </c>
      <c r="K44" s="51">
        <v>31575.3</v>
      </c>
      <c r="L44" s="52">
        <v>13.0404987580979</v>
      </c>
      <c r="M44" s="52">
        <v>-0.77601067923345202</v>
      </c>
      <c r="N44" s="51">
        <v>4009952.6</v>
      </c>
      <c r="O44" s="51">
        <v>31288849.66</v>
      </c>
      <c r="P44" s="51">
        <v>160</v>
      </c>
      <c r="Q44" s="51">
        <v>169</v>
      </c>
      <c r="R44" s="52">
        <v>-5.32544378698225</v>
      </c>
      <c r="S44" s="51">
        <v>1171.8491875</v>
      </c>
      <c r="T44" s="51">
        <v>1231.6950887574001</v>
      </c>
      <c r="U44" s="53">
        <v>-5.1069627299968996</v>
      </c>
    </row>
    <row r="45" spans="1:21" ht="12" thickBot="1">
      <c r="A45" s="67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-8.5470000000000006</v>
      </c>
      <c r="O45" s="51">
        <v>-8.5470000000000006</v>
      </c>
      <c r="P45" s="54"/>
      <c r="Q45" s="51">
        <v>1</v>
      </c>
      <c r="R45" s="54"/>
      <c r="S45" s="54"/>
      <c r="T45" s="51">
        <v>-8.5470000000000006</v>
      </c>
      <c r="U45" s="55"/>
    </row>
    <row r="46" spans="1:21" ht="12" thickBot="1">
      <c r="A46" s="68"/>
      <c r="B46" s="64" t="s">
        <v>35</v>
      </c>
      <c r="C46" s="65"/>
      <c r="D46" s="56">
        <v>32584.080999999998</v>
      </c>
      <c r="E46" s="57"/>
      <c r="F46" s="57"/>
      <c r="G46" s="56">
        <v>32944.523000000001</v>
      </c>
      <c r="H46" s="58">
        <v>-1.0940877790217101</v>
      </c>
      <c r="I46" s="56">
        <v>5052.2575999999999</v>
      </c>
      <c r="J46" s="58">
        <v>15.505294134273701</v>
      </c>
      <c r="K46" s="56">
        <v>3573.0093999999999</v>
      </c>
      <c r="L46" s="58">
        <v>10.845533869165401</v>
      </c>
      <c r="M46" s="58">
        <v>0.414006243588388</v>
      </c>
      <c r="N46" s="56">
        <v>449486.18810000003</v>
      </c>
      <c r="O46" s="56">
        <v>8727634.3429000005</v>
      </c>
      <c r="P46" s="56">
        <v>24</v>
      </c>
      <c r="Q46" s="56">
        <v>29</v>
      </c>
      <c r="R46" s="58">
        <v>-17.241379310344801</v>
      </c>
      <c r="S46" s="56">
        <v>1357.6700416666699</v>
      </c>
      <c r="T46" s="56">
        <v>389.047982758621</v>
      </c>
      <c r="U46" s="59">
        <v>71.344437836970499</v>
      </c>
    </row>
  </sheetData>
  <mergeCells count="44"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8:A46"/>
    <mergeCell ref="B46:C4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G34" sqref="G3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60053</v>
      </c>
      <c r="D2" s="37">
        <v>586505.78065470106</v>
      </c>
      <c r="E2" s="37">
        <v>439680.73567692301</v>
      </c>
      <c r="F2" s="37">
        <v>146825.04497777799</v>
      </c>
      <c r="G2" s="37">
        <v>439680.73567692301</v>
      </c>
      <c r="H2" s="37">
        <v>0.25033861527141399</v>
      </c>
    </row>
    <row r="3" spans="1:8">
      <c r="A3" s="37">
        <v>2</v>
      </c>
      <c r="B3" s="37">
        <v>13</v>
      </c>
      <c r="C3" s="37">
        <v>6453</v>
      </c>
      <c r="D3" s="37">
        <v>60339.243501520301</v>
      </c>
      <c r="E3" s="37">
        <v>46194.333959882002</v>
      </c>
      <c r="F3" s="37">
        <v>14144.909541638301</v>
      </c>
      <c r="G3" s="37">
        <v>46194.333959882002</v>
      </c>
      <c r="H3" s="37">
        <v>0.234423050751074</v>
      </c>
    </row>
    <row r="4" spans="1:8">
      <c r="A4" s="37">
        <v>3</v>
      </c>
      <c r="B4" s="37">
        <v>14</v>
      </c>
      <c r="C4" s="37">
        <v>90609</v>
      </c>
      <c r="D4" s="37">
        <v>120361.474601846</v>
      </c>
      <c r="E4" s="37">
        <v>92081.443350815403</v>
      </c>
      <c r="F4" s="37">
        <v>28280.031251030199</v>
      </c>
      <c r="G4" s="37">
        <v>92081.443350815403</v>
      </c>
      <c r="H4" s="37">
        <v>0.23495916234476399</v>
      </c>
    </row>
    <row r="5" spans="1:8">
      <c r="A5" s="37">
        <v>4</v>
      </c>
      <c r="B5" s="37">
        <v>15</v>
      </c>
      <c r="C5" s="37">
        <v>5237</v>
      </c>
      <c r="D5" s="37">
        <v>87167.097168376102</v>
      </c>
      <c r="E5" s="37">
        <v>71200.816689743602</v>
      </c>
      <c r="F5" s="37">
        <v>15966.2804786325</v>
      </c>
      <c r="G5" s="37">
        <v>71200.816689743602</v>
      </c>
      <c r="H5" s="37">
        <v>0.18316866108081201</v>
      </c>
    </row>
    <row r="6" spans="1:8">
      <c r="A6" s="37">
        <v>5</v>
      </c>
      <c r="B6" s="37">
        <v>16</v>
      </c>
      <c r="C6" s="37">
        <v>3699</v>
      </c>
      <c r="D6" s="37">
        <v>222861.398376923</v>
      </c>
      <c r="E6" s="37">
        <v>188670.16888803401</v>
      </c>
      <c r="F6" s="37">
        <v>34191.229488888901</v>
      </c>
      <c r="G6" s="37">
        <v>188670.16888803401</v>
      </c>
      <c r="H6" s="37">
        <v>0.153419254020212</v>
      </c>
    </row>
    <row r="7" spans="1:8">
      <c r="A7" s="37">
        <v>6</v>
      </c>
      <c r="B7" s="37">
        <v>17</v>
      </c>
      <c r="C7" s="37">
        <v>23276</v>
      </c>
      <c r="D7" s="37">
        <v>311469.61526495701</v>
      </c>
      <c r="E7" s="37">
        <v>218435.78005042701</v>
      </c>
      <c r="F7" s="37">
        <v>93033.8352145299</v>
      </c>
      <c r="G7" s="37">
        <v>218435.78005042701</v>
      </c>
      <c r="H7" s="37">
        <v>0.298693132989518</v>
      </c>
    </row>
    <row r="8" spans="1:8">
      <c r="A8" s="37">
        <v>7</v>
      </c>
      <c r="B8" s="37">
        <v>18</v>
      </c>
      <c r="C8" s="37">
        <v>102634</v>
      </c>
      <c r="D8" s="37">
        <v>173905.203135897</v>
      </c>
      <c r="E8" s="37">
        <v>141071.824331624</v>
      </c>
      <c r="F8" s="37">
        <v>32833.378804273503</v>
      </c>
      <c r="G8" s="37">
        <v>141071.824331624</v>
      </c>
      <c r="H8" s="37">
        <v>0.18880043962006099</v>
      </c>
    </row>
    <row r="9" spans="1:8">
      <c r="A9" s="37">
        <v>8</v>
      </c>
      <c r="B9" s="37">
        <v>19</v>
      </c>
      <c r="C9" s="37">
        <v>12936</v>
      </c>
      <c r="D9" s="37">
        <v>112803.922936752</v>
      </c>
      <c r="E9" s="37">
        <v>105195.566590598</v>
      </c>
      <c r="F9" s="37">
        <v>7608.3563461538497</v>
      </c>
      <c r="G9" s="37">
        <v>105195.566590598</v>
      </c>
      <c r="H9" s="37">
        <v>6.7447621927295601E-2</v>
      </c>
    </row>
    <row r="10" spans="1:8">
      <c r="A10" s="37">
        <v>9</v>
      </c>
      <c r="B10" s="37">
        <v>21</v>
      </c>
      <c r="C10" s="37">
        <v>147537</v>
      </c>
      <c r="D10" s="37">
        <v>638477.76299059798</v>
      </c>
      <c r="E10" s="37">
        <v>652510.33814957296</v>
      </c>
      <c r="F10" s="37">
        <v>-14032.5751589744</v>
      </c>
      <c r="G10" s="37">
        <v>652510.33814957296</v>
      </c>
      <c r="H10" s="37">
        <v>-2.1978173669270001E-2</v>
      </c>
    </row>
    <row r="11" spans="1:8">
      <c r="A11" s="37">
        <v>10</v>
      </c>
      <c r="B11" s="37">
        <v>22</v>
      </c>
      <c r="C11" s="37">
        <v>21808</v>
      </c>
      <c r="D11" s="37">
        <v>403892.388789744</v>
      </c>
      <c r="E11" s="37">
        <v>369081.24003846198</v>
      </c>
      <c r="F11" s="37">
        <v>34811.148751282097</v>
      </c>
      <c r="G11" s="37">
        <v>369081.24003846198</v>
      </c>
      <c r="H11" s="37">
        <v>8.6189167504723302E-2</v>
      </c>
    </row>
    <row r="12" spans="1:8">
      <c r="A12" s="37">
        <v>11</v>
      </c>
      <c r="B12" s="37">
        <v>23</v>
      </c>
      <c r="C12" s="37">
        <v>197220.74299999999</v>
      </c>
      <c r="D12" s="37">
        <v>1620564.06459829</v>
      </c>
      <c r="E12" s="37">
        <v>1500351.9423094001</v>
      </c>
      <c r="F12" s="37">
        <v>120212.122288889</v>
      </c>
      <c r="G12" s="37">
        <v>1500351.9423094001</v>
      </c>
      <c r="H12" s="37">
        <v>7.4179185454594995E-2</v>
      </c>
    </row>
    <row r="13" spans="1:8">
      <c r="A13" s="37">
        <v>12</v>
      </c>
      <c r="B13" s="37">
        <v>24</v>
      </c>
      <c r="C13" s="37">
        <v>23277</v>
      </c>
      <c r="D13" s="37">
        <v>631637.14567692298</v>
      </c>
      <c r="E13" s="37">
        <v>617664.57878717897</v>
      </c>
      <c r="F13" s="37">
        <v>13972.566889743601</v>
      </c>
      <c r="G13" s="37">
        <v>617664.57878717897</v>
      </c>
      <c r="H13" s="37">
        <v>2.2121192500116901E-2</v>
      </c>
    </row>
    <row r="14" spans="1:8">
      <c r="A14" s="37">
        <v>13</v>
      </c>
      <c r="B14" s="37">
        <v>25</v>
      </c>
      <c r="C14" s="37">
        <v>89411</v>
      </c>
      <c r="D14" s="37">
        <v>1099006.1747000001</v>
      </c>
      <c r="E14" s="37">
        <v>1017290.3144</v>
      </c>
      <c r="F14" s="37">
        <v>81715.8603</v>
      </c>
      <c r="G14" s="37">
        <v>1017290.3144</v>
      </c>
      <c r="H14" s="37">
        <v>7.4354323188681196E-2</v>
      </c>
    </row>
    <row r="15" spans="1:8">
      <c r="A15" s="37">
        <v>14</v>
      </c>
      <c r="B15" s="37">
        <v>26</v>
      </c>
      <c r="C15" s="37">
        <v>58355</v>
      </c>
      <c r="D15" s="37">
        <v>336643.13156204502</v>
      </c>
      <c r="E15" s="37">
        <v>301593.40092153399</v>
      </c>
      <c r="F15" s="37">
        <v>35049.730640511298</v>
      </c>
      <c r="G15" s="37">
        <v>301593.40092153399</v>
      </c>
      <c r="H15" s="37">
        <v>0.104115389129962</v>
      </c>
    </row>
    <row r="16" spans="1:8">
      <c r="A16" s="37">
        <v>15</v>
      </c>
      <c r="B16" s="37">
        <v>27</v>
      </c>
      <c r="C16" s="37">
        <v>117835.95699999999</v>
      </c>
      <c r="D16" s="37">
        <v>957472.47750000004</v>
      </c>
      <c r="E16" s="37">
        <v>860931.59750000003</v>
      </c>
      <c r="F16" s="37">
        <v>96540.88</v>
      </c>
      <c r="G16" s="37">
        <v>860931.59750000003</v>
      </c>
      <c r="H16" s="37">
        <v>0.100828882572241</v>
      </c>
    </row>
    <row r="17" spans="1:8">
      <c r="A17" s="37">
        <v>16</v>
      </c>
      <c r="B17" s="37">
        <v>29</v>
      </c>
      <c r="C17" s="37">
        <v>204470</v>
      </c>
      <c r="D17" s="37">
        <v>2788258.0576034202</v>
      </c>
      <c r="E17" s="37">
        <v>2669981.4959316198</v>
      </c>
      <c r="F17" s="37">
        <v>118276.561671795</v>
      </c>
      <c r="G17" s="37">
        <v>2669981.4959316198</v>
      </c>
      <c r="H17" s="37">
        <v>4.2419517572723102E-2</v>
      </c>
    </row>
    <row r="18" spans="1:8">
      <c r="A18" s="37">
        <v>17</v>
      </c>
      <c r="B18" s="37">
        <v>31</v>
      </c>
      <c r="C18" s="37">
        <v>24764.51</v>
      </c>
      <c r="D18" s="37">
        <v>241424.807783867</v>
      </c>
      <c r="E18" s="37">
        <v>203321.81469099401</v>
      </c>
      <c r="F18" s="37">
        <v>38102.993092873003</v>
      </c>
      <c r="G18" s="37">
        <v>203321.81469099401</v>
      </c>
      <c r="H18" s="37">
        <v>0.157825508665142</v>
      </c>
    </row>
    <row r="19" spans="1:8">
      <c r="A19" s="37">
        <v>18</v>
      </c>
      <c r="B19" s="37">
        <v>32</v>
      </c>
      <c r="C19" s="37">
        <v>21446.412</v>
      </c>
      <c r="D19" s="37">
        <v>300525.21659816202</v>
      </c>
      <c r="E19" s="37">
        <v>277991.86816495698</v>
      </c>
      <c r="F19" s="37">
        <v>22533.348433205199</v>
      </c>
      <c r="G19" s="37">
        <v>277991.86816495698</v>
      </c>
      <c r="H19" s="37">
        <v>7.4979892497124404E-2</v>
      </c>
    </row>
    <row r="20" spans="1:8">
      <c r="A20" s="37">
        <v>19</v>
      </c>
      <c r="B20" s="37">
        <v>33</v>
      </c>
      <c r="C20" s="37">
        <v>33240.377</v>
      </c>
      <c r="D20" s="37">
        <v>574213.91024837003</v>
      </c>
      <c r="E20" s="37">
        <v>449913.44996509003</v>
      </c>
      <c r="F20" s="37">
        <v>124300.460283279</v>
      </c>
      <c r="G20" s="37">
        <v>449913.44996509003</v>
      </c>
      <c r="H20" s="37">
        <v>0.21647065329628601</v>
      </c>
    </row>
    <row r="21" spans="1:8">
      <c r="A21" s="37">
        <v>20</v>
      </c>
      <c r="B21" s="37">
        <v>34</v>
      </c>
      <c r="C21" s="37">
        <v>35591.955999999998</v>
      </c>
      <c r="D21" s="37">
        <v>226598.48335011001</v>
      </c>
      <c r="E21" s="37">
        <v>164191.192380222</v>
      </c>
      <c r="F21" s="37">
        <v>62407.290969888003</v>
      </c>
      <c r="G21" s="37">
        <v>164191.192380222</v>
      </c>
      <c r="H21" s="37">
        <v>0.27540912916643201</v>
      </c>
    </row>
    <row r="22" spans="1:8">
      <c r="A22" s="37">
        <v>21</v>
      </c>
      <c r="B22" s="37">
        <v>35</v>
      </c>
      <c r="C22" s="37">
        <v>38799.817999999999</v>
      </c>
      <c r="D22" s="37">
        <v>1067617.05064159</v>
      </c>
      <c r="E22" s="37">
        <v>1005853.6713283201</v>
      </c>
      <c r="F22" s="37">
        <v>61763.379313274301</v>
      </c>
      <c r="G22" s="37">
        <v>1005853.6713283201</v>
      </c>
      <c r="H22" s="37">
        <v>5.7851623179076397E-2</v>
      </c>
    </row>
    <row r="23" spans="1:8">
      <c r="A23" s="37">
        <v>22</v>
      </c>
      <c r="B23" s="37">
        <v>36</v>
      </c>
      <c r="C23" s="37">
        <v>147175.859</v>
      </c>
      <c r="D23" s="37">
        <v>679402.67633362801</v>
      </c>
      <c r="E23" s="37">
        <v>578104.11839044699</v>
      </c>
      <c r="F23" s="37">
        <v>101298.557943181</v>
      </c>
      <c r="G23" s="37">
        <v>578104.11839044699</v>
      </c>
      <c r="H23" s="37">
        <v>0.149099439068794</v>
      </c>
    </row>
    <row r="24" spans="1:8">
      <c r="A24" s="37">
        <v>23</v>
      </c>
      <c r="B24" s="37">
        <v>37</v>
      </c>
      <c r="C24" s="37">
        <v>101116.47100000001</v>
      </c>
      <c r="D24" s="37">
        <v>674962.31121455994</v>
      </c>
      <c r="E24" s="37">
        <v>578809.56422209996</v>
      </c>
      <c r="F24" s="37">
        <v>96152.746992460103</v>
      </c>
      <c r="G24" s="37">
        <v>578809.56422209996</v>
      </c>
      <c r="H24" s="37">
        <v>0.142456468153664</v>
      </c>
    </row>
    <row r="25" spans="1:8">
      <c r="A25" s="37">
        <v>24</v>
      </c>
      <c r="B25" s="37">
        <v>38</v>
      </c>
      <c r="C25" s="37">
        <v>137614.46799999999</v>
      </c>
      <c r="D25" s="37">
        <v>670127.592984071</v>
      </c>
      <c r="E25" s="37">
        <v>639934.07979822997</v>
      </c>
      <c r="F25" s="37">
        <v>30193.5131858407</v>
      </c>
      <c r="G25" s="37">
        <v>639934.07979822997</v>
      </c>
      <c r="H25" s="37">
        <v>4.5056364641529401E-2</v>
      </c>
    </row>
    <row r="26" spans="1:8">
      <c r="A26" s="37">
        <v>25</v>
      </c>
      <c r="B26" s="37">
        <v>39</v>
      </c>
      <c r="C26" s="37">
        <v>66095.937000000005</v>
      </c>
      <c r="D26" s="37">
        <v>102446.245772476</v>
      </c>
      <c r="E26" s="37">
        <v>73974.400264759897</v>
      </c>
      <c r="F26" s="37">
        <v>28471.845507715701</v>
      </c>
      <c r="G26" s="37">
        <v>73974.400264759897</v>
      </c>
      <c r="H26" s="37">
        <v>0.27791985243606898</v>
      </c>
    </row>
    <row r="27" spans="1:8">
      <c r="A27" s="37">
        <v>26</v>
      </c>
      <c r="B27" s="37">
        <v>42</v>
      </c>
      <c r="C27" s="37">
        <v>11598.949000000001</v>
      </c>
      <c r="D27" s="37">
        <v>203989.89920000001</v>
      </c>
      <c r="E27" s="37">
        <v>184406.8106</v>
      </c>
      <c r="F27" s="37">
        <v>19583.088599999999</v>
      </c>
      <c r="G27" s="37">
        <v>184406.8106</v>
      </c>
      <c r="H27" s="37">
        <v>9.6000285684733594E-2</v>
      </c>
    </row>
    <row r="28" spans="1:8">
      <c r="A28" s="37">
        <v>27</v>
      </c>
      <c r="B28" s="37">
        <v>75</v>
      </c>
      <c r="C28" s="37">
        <v>191</v>
      </c>
      <c r="D28" s="37">
        <v>83162.820512820501</v>
      </c>
      <c r="E28" s="37">
        <v>78537.1303418803</v>
      </c>
      <c r="F28" s="37">
        <v>4625.69017094017</v>
      </c>
      <c r="G28" s="37">
        <v>78537.1303418803</v>
      </c>
      <c r="H28" s="37">
        <v>5.5622093411647401E-2</v>
      </c>
    </row>
    <row r="29" spans="1:8">
      <c r="A29" s="37">
        <v>28</v>
      </c>
      <c r="B29" s="37">
        <v>76</v>
      </c>
      <c r="C29" s="37">
        <v>2372</v>
      </c>
      <c r="D29" s="37">
        <v>446185.84959230799</v>
      </c>
      <c r="E29" s="37">
        <v>426315.27012222202</v>
      </c>
      <c r="F29" s="37">
        <v>19870.5794700855</v>
      </c>
      <c r="G29" s="37">
        <v>426315.27012222202</v>
      </c>
      <c r="H29" s="37">
        <v>4.4534311180513202E-2</v>
      </c>
    </row>
    <row r="30" spans="1:8">
      <c r="A30" s="37">
        <v>29</v>
      </c>
      <c r="B30" s="37">
        <v>99</v>
      </c>
      <c r="C30" s="37">
        <v>24</v>
      </c>
      <c r="D30" s="37">
        <v>32584.080629301901</v>
      </c>
      <c r="E30" s="37">
        <v>27531.8230391045</v>
      </c>
      <c r="F30" s="37">
        <v>5052.2575901974096</v>
      </c>
      <c r="G30" s="37">
        <v>27531.8230391045</v>
      </c>
      <c r="H30" s="37">
        <v>0.155052942805883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71</v>
      </c>
      <c r="D32" s="34">
        <v>100700.93</v>
      </c>
      <c r="E32" s="34">
        <v>100974.26</v>
      </c>
      <c r="F32" s="30"/>
      <c r="G32" s="30"/>
      <c r="H32" s="30"/>
    </row>
    <row r="33" spans="1:8" ht="14.25">
      <c r="A33" s="30"/>
      <c r="B33" s="33">
        <v>71</v>
      </c>
      <c r="C33" s="34">
        <v>328</v>
      </c>
      <c r="D33" s="34">
        <v>880567.14</v>
      </c>
      <c r="E33" s="34">
        <v>960296.69</v>
      </c>
      <c r="F33" s="30"/>
      <c r="G33" s="30"/>
      <c r="H33" s="30"/>
    </row>
    <row r="34" spans="1:8" ht="14.25">
      <c r="A34" s="30"/>
      <c r="B34" s="33">
        <v>72</v>
      </c>
      <c r="C34" s="34">
        <v>67</v>
      </c>
      <c r="D34" s="34">
        <v>202925.31</v>
      </c>
      <c r="E34" s="34">
        <v>221682.43</v>
      </c>
      <c r="F34" s="30"/>
      <c r="G34" s="30"/>
      <c r="H34" s="30"/>
    </row>
    <row r="35" spans="1:8" ht="14.25">
      <c r="A35" s="30"/>
      <c r="B35" s="33">
        <v>73</v>
      </c>
      <c r="C35" s="34">
        <v>95</v>
      </c>
      <c r="D35" s="34">
        <v>216568.35</v>
      </c>
      <c r="E35" s="34">
        <v>258807.8</v>
      </c>
      <c r="F35" s="30"/>
      <c r="G35" s="30"/>
      <c r="H35" s="30"/>
    </row>
    <row r="36" spans="1:8" ht="14.25">
      <c r="A36" s="30"/>
      <c r="B36" s="33">
        <v>74</v>
      </c>
      <c r="C36" s="34">
        <v>3</v>
      </c>
      <c r="D36" s="34">
        <v>2.5499999999999998</v>
      </c>
      <c r="E36" s="34">
        <v>166.68</v>
      </c>
      <c r="F36" s="30"/>
      <c r="G36" s="30"/>
      <c r="H36" s="30"/>
    </row>
    <row r="37" spans="1:8" ht="14.25">
      <c r="A37" s="30"/>
      <c r="B37" s="33">
        <v>77</v>
      </c>
      <c r="C37" s="34">
        <v>231</v>
      </c>
      <c r="D37" s="34">
        <v>345571.03</v>
      </c>
      <c r="E37" s="34">
        <v>379378.61</v>
      </c>
      <c r="F37" s="30"/>
      <c r="G37" s="30"/>
      <c r="H37" s="30"/>
    </row>
    <row r="38" spans="1:8" ht="14.25">
      <c r="A38" s="30"/>
      <c r="B38" s="33">
        <v>78</v>
      </c>
      <c r="C38" s="34">
        <v>154</v>
      </c>
      <c r="D38" s="34">
        <v>187495.87</v>
      </c>
      <c r="E38" s="34">
        <v>180423.34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2015-12-01T05:53:13Z</dcterms:modified>
</cp:coreProperties>
</file>