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<sst xmlns="http://schemas.openxmlformats.org/spreadsheetml/2006/main" count="118" uniqueCount="76">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</sst>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14387828.527999999</v>
      </c>
      <c r="F3" s="25">
        <f>RA!I7</f>
        <v>1361612.8851999999</v>
      </c>
      <c r="G3" s="16">
        <f>SUM(G4:G40)</f>
        <v>13026215.6428</v>
      </c>
      <c r="H3" s="27">
        <f>RA!J7</f>
        <v>9.4636440971629607</v>
      </c>
      <c r="I3" s="20">
        <f>SUM(I4:I40)</f>
        <v>14387832.874280795</v>
      </c>
      <c r="J3" s="21">
        <f>SUM(J4:J40)</f>
        <v>13026215.864763221</v>
      </c>
      <c r="K3" s="22">
        <f>E3-I3</f>
        <v>-4.3462807964533567</v>
      </c>
      <c r="L3" s="22">
        <f>G3-J3</f>
        <v>-0.22196322120726109</v>
      </c>
    </row>
    <row r="4" spans="1:13" x14ac:dyDescent="0.15">
      <c r="A4" s="42">
        <f>RA!A8</f>
        <v>42342</v>
      </c>
      <c r="B4" s="12">
        <v>12</v>
      </c>
      <c r="C4" s="39" t="s">
        <v>6</v>
      </c>
      <c r="D4" s="39"/>
      <c r="E4" s="15">
        <f>VLOOKUP(C4,RA!B8:D36,3,0)</f>
        <v>467785.09649999999</v>
      </c>
      <c r="F4" s="25">
        <f>VLOOKUP(C4,RA!B8:I39,8,0)</f>
        <v>114537.23910000001</v>
      </c>
      <c r="G4" s="16">
        <f t="shared" ref="G4:G40" si="0">E4-F4</f>
        <v>353247.85739999998</v>
      </c>
      <c r="H4" s="27">
        <f>RA!J8</f>
        <v>24.4850124463082</v>
      </c>
      <c r="I4" s="20">
        <f>VLOOKUP(B4,RMS!B:D,3,FALSE)</f>
        <v>467785.67817094002</v>
      </c>
      <c r="J4" s="21">
        <f>VLOOKUP(B4,RMS!B:E,4,FALSE)</f>
        <v>353247.86717521399</v>
      </c>
      <c r="K4" s="22">
        <f t="shared" ref="K4:K40" si="1">E4-I4</f>
        <v>-0.58167094003874809</v>
      </c>
      <c r="L4" s="22">
        <f t="shared" ref="L4:L40" si="2">G4-J4</f>
        <v>-9.7752140136435628E-3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66487.077499999999</v>
      </c>
      <c r="F5" s="25">
        <f>VLOOKUP(C5,RA!B9:I40,8,0)</f>
        <v>15030.2988</v>
      </c>
      <c r="G5" s="16">
        <f t="shared" si="0"/>
        <v>51456.778699999995</v>
      </c>
      <c r="H5" s="27">
        <f>RA!J9</f>
        <v>22.606346022653799</v>
      </c>
      <c r="I5" s="20">
        <f>VLOOKUP(B5,RMS!B:D,3,FALSE)</f>
        <v>66487.115566273395</v>
      </c>
      <c r="J5" s="21">
        <f>VLOOKUP(B5,RMS!B:E,4,FALSE)</f>
        <v>51456.794217956303</v>
      </c>
      <c r="K5" s="22">
        <f t="shared" si="1"/>
        <v>-3.8066273395088501E-2</v>
      </c>
      <c r="L5" s="22">
        <f t="shared" si="2"/>
        <v>-1.5517956308030989E-2</v>
      </c>
      <c r="M5" s="32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82209.709099999993</v>
      </c>
      <c r="F6" s="25">
        <f>VLOOKUP(C6,RA!B10:I41,8,0)</f>
        <v>21501.252799999998</v>
      </c>
      <c r="G6" s="16">
        <f t="shared" si="0"/>
        <v>60708.456299999991</v>
      </c>
      <c r="H6" s="27">
        <f>RA!J10</f>
        <v>26.1541526364554</v>
      </c>
      <c r="I6" s="20">
        <f>VLOOKUP(B6,RMS!B:D,3,FALSE)</f>
        <v>82211.505295340699</v>
      </c>
      <c r="J6" s="21">
        <f>VLOOKUP(B6,RMS!B:E,4,FALSE)</f>
        <v>60708.455902563699</v>
      </c>
      <c r="K6" s="22">
        <f>E6-I6</f>
        <v>-1.7961953407066176</v>
      </c>
      <c r="L6" s="22">
        <f t="shared" si="2"/>
        <v>3.9743629167787731E-4</v>
      </c>
      <c r="M6" s="32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57669.235099999998</v>
      </c>
      <c r="F7" s="25">
        <f>VLOOKUP(C7,RA!B11:I42,8,0)</f>
        <v>11986.825500000001</v>
      </c>
      <c r="G7" s="16">
        <f t="shared" si="0"/>
        <v>45682.409599999999</v>
      </c>
      <c r="H7" s="27">
        <f>RA!J11</f>
        <v>20.785476830435702</v>
      </c>
      <c r="I7" s="20">
        <f>VLOOKUP(B7,RMS!B:D,3,FALSE)</f>
        <v>57669.260247008497</v>
      </c>
      <c r="J7" s="21">
        <f>VLOOKUP(B7,RMS!B:E,4,FALSE)</f>
        <v>45682.409754700901</v>
      </c>
      <c r="K7" s="22">
        <f t="shared" si="1"/>
        <v>-2.5147008498606738E-2</v>
      </c>
      <c r="L7" s="22">
        <f t="shared" si="2"/>
        <v>-1.5470090147573501E-4</v>
      </c>
      <c r="M7" s="32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187463.3456</v>
      </c>
      <c r="F8" s="25">
        <f>VLOOKUP(C8,RA!B12:I43,8,0)</f>
        <v>26008.619500000001</v>
      </c>
      <c r="G8" s="16">
        <f t="shared" si="0"/>
        <v>161454.7261</v>
      </c>
      <c r="H8" s="27">
        <f>RA!J12</f>
        <v>13.873975958743401</v>
      </c>
      <c r="I8" s="20">
        <f>VLOOKUP(B8,RMS!B:D,3,FALSE)</f>
        <v>187463.34312393199</v>
      </c>
      <c r="J8" s="21">
        <f>VLOOKUP(B8,RMS!B:E,4,FALSE)</f>
        <v>161454.72686324801</v>
      </c>
      <c r="K8" s="22">
        <f t="shared" si="1"/>
        <v>2.4760680098552257E-3</v>
      </c>
      <c r="L8" s="22">
        <f t="shared" si="2"/>
        <v>-7.6324801193550229E-4</v>
      </c>
      <c r="M8" s="32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261874.39139999999</v>
      </c>
      <c r="F9" s="25">
        <f>VLOOKUP(C9,RA!B13:I44,8,0)</f>
        <v>74527.561400000006</v>
      </c>
      <c r="G9" s="16">
        <f t="shared" si="0"/>
        <v>187346.83</v>
      </c>
      <c r="H9" s="27">
        <f>RA!J13</f>
        <v>28.459278130087501</v>
      </c>
      <c r="I9" s="20">
        <f>VLOOKUP(B9,RMS!B:D,3,FALSE)</f>
        <v>261874.56829401699</v>
      </c>
      <c r="J9" s="21">
        <f>VLOOKUP(B9,RMS!B:E,4,FALSE)</f>
        <v>187346.828790598</v>
      </c>
      <c r="K9" s="22">
        <f t="shared" si="1"/>
        <v>-0.17689401700044982</v>
      </c>
      <c r="L9" s="22">
        <f t="shared" si="2"/>
        <v>1.2094019912183285E-3</v>
      </c>
      <c r="M9" s="32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159068.8627</v>
      </c>
      <c r="F10" s="25">
        <f>VLOOKUP(C10,RA!B14:I44,8,0)</f>
        <v>31426.8891</v>
      </c>
      <c r="G10" s="16">
        <f t="shared" si="0"/>
        <v>127641.9736</v>
      </c>
      <c r="H10" s="27">
        <f>RA!J14</f>
        <v>19.756782418989399</v>
      </c>
      <c r="I10" s="20">
        <f>VLOOKUP(B10,RMS!B:D,3,FALSE)</f>
        <v>159068.862223932</v>
      </c>
      <c r="J10" s="21">
        <f>VLOOKUP(B10,RMS!B:E,4,FALSE)</f>
        <v>127641.975951282</v>
      </c>
      <c r="K10" s="22">
        <f t="shared" si="1"/>
        <v>4.7606800217181444E-4</v>
      </c>
      <c r="L10" s="22">
        <f t="shared" si="2"/>
        <v>-2.3512820043833926E-3</v>
      </c>
      <c r="M10" s="32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92324.6486</v>
      </c>
      <c r="F11" s="25">
        <f>VLOOKUP(C11,RA!B15:I45,8,0)</f>
        <v>12495.438700000001</v>
      </c>
      <c r="G11" s="16">
        <f t="shared" si="0"/>
        <v>79829.209900000002</v>
      </c>
      <c r="H11" s="27">
        <f>RA!J15</f>
        <v>13.534239111092599</v>
      </c>
      <c r="I11" s="20">
        <f>VLOOKUP(B11,RMS!B:D,3,FALSE)</f>
        <v>92324.740340170902</v>
      </c>
      <c r="J11" s="21">
        <f>VLOOKUP(B11,RMS!B:E,4,FALSE)</f>
        <v>79829.211778632496</v>
      </c>
      <c r="K11" s="22">
        <f t="shared" si="1"/>
        <v>-9.1740170901175588E-2</v>
      </c>
      <c r="L11" s="22">
        <f t="shared" si="2"/>
        <v>-1.8786324944812804E-3</v>
      </c>
      <c r="M11" s="32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494115.69990000001</v>
      </c>
      <c r="F12" s="25">
        <f>VLOOKUP(C12,RA!B16:I46,8,0)</f>
        <v>27708.996800000001</v>
      </c>
      <c r="G12" s="16">
        <f t="shared" si="0"/>
        <v>466406.70309999998</v>
      </c>
      <c r="H12" s="27">
        <f>RA!J16</f>
        <v>5.6077952604233801</v>
      </c>
      <c r="I12" s="20">
        <f>VLOOKUP(B12,RMS!B:D,3,FALSE)</f>
        <v>494115.290680342</v>
      </c>
      <c r="J12" s="21">
        <f>VLOOKUP(B12,RMS!B:E,4,FALSE)</f>
        <v>466406.70318547002</v>
      </c>
      <c r="K12" s="22">
        <f t="shared" si="1"/>
        <v>0.40921965800225735</v>
      </c>
      <c r="L12" s="22">
        <f t="shared" si="2"/>
        <v>-8.5470033809542656E-5</v>
      </c>
      <c r="M12" s="32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632130.71829999995</v>
      </c>
      <c r="F13" s="25">
        <f>VLOOKUP(C13,RA!B17:I47,8,0)</f>
        <v>34531.0164</v>
      </c>
      <c r="G13" s="16">
        <f t="shared" si="0"/>
        <v>597599.70189999999</v>
      </c>
      <c r="H13" s="27">
        <f>RA!J17</f>
        <v>5.4626385651475502</v>
      </c>
      <c r="I13" s="20">
        <f>VLOOKUP(B13,RMS!B:D,3,FALSE)</f>
        <v>632130.70702051301</v>
      </c>
      <c r="J13" s="21">
        <f>VLOOKUP(B13,RMS!B:E,4,FALSE)</f>
        <v>597599.70182307705</v>
      </c>
      <c r="K13" s="22">
        <f t="shared" si="1"/>
        <v>1.1279486934654415E-2</v>
      </c>
      <c r="L13" s="22">
        <f t="shared" si="2"/>
        <v>7.6922937296330929E-5</v>
      </c>
      <c r="M13" s="32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VLOOKUP(C14,RA!B18:D44,3,0)</f>
        <v>1343650.115</v>
      </c>
      <c r="F14" s="25">
        <f>VLOOKUP(C14,RA!B18:I48,8,0)</f>
        <v>40401.296799999996</v>
      </c>
      <c r="G14" s="16">
        <f t="shared" si="0"/>
        <v>1303248.8182000001</v>
      </c>
      <c r="H14" s="27">
        <f>RA!J18</f>
        <v>3.0068316408397702</v>
      </c>
      <c r="I14" s="20">
        <f>VLOOKUP(B14,RMS!B:D,3,FALSE)</f>
        <v>1343650.1761213699</v>
      </c>
      <c r="J14" s="21">
        <f>VLOOKUP(B14,RMS!B:E,4,FALSE)</f>
        <v>1303249.0954811999</v>
      </c>
      <c r="K14" s="22">
        <f t="shared" si="1"/>
        <v>-6.1121369944885373E-2</v>
      </c>
      <c r="L14" s="22">
        <f t="shared" si="2"/>
        <v>-0.27728119981475174</v>
      </c>
      <c r="M14" s="32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VLOOKUP(C15,RA!B18:D45,3,0)</f>
        <v>469224.9718</v>
      </c>
      <c r="F15" s="25">
        <f>VLOOKUP(C15,RA!B19:I49,8,0)</f>
        <v>33361.347800000003</v>
      </c>
      <c r="G15" s="16">
        <f t="shared" si="0"/>
        <v>435863.62400000001</v>
      </c>
      <c r="H15" s="27">
        <f>RA!J19</f>
        <v>7.1098832766768796</v>
      </c>
      <c r="I15" s="20">
        <f>VLOOKUP(B15,RMS!B:D,3,FALSE)</f>
        <v>469225.00535555597</v>
      </c>
      <c r="J15" s="21">
        <f>VLOOKUP(B15,RMS!B:E,4,FALSE)</f>
        <v>435863.62312222202</v>
      </c>
      <c r="K15" s="22">
        <f t="shared" si="1"/>
        <v>-3.3555555972270668E-2</v>
      </c>
      <c r="L15" s="22">
        <f t="shared" si="2"/>
        <v>8.777779876254499E-4</v>
      </c>
      <c r="M15" s="32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VLOOKUP(C16,RA!B20:D46,3,0)</f>
        <v>860473.63899999997</v>
      </c>
      <c r="F16" s="25">
        <f>VLOOKUP(C16,RA!B20:I50,8,0)</f>
        <v>75213.202099999995</v>
      </c>
      <c r="G16" s="16">
        <f t="shared" si="0"/>
        <v>785260.43689999997</v>
      </c>
      <c r="H16" s="27">
        <f>RA!J20</f>
        <v>8.7409071807718703</v>
      </c>
      <c r="I16" s="20">
        <f>VLOOKUP(B16,RMS!B:D,3,FALSE)</f>
        <v>860473.75569999998</v>
      </c>
      <c r="J16" s="21">
        <f>VLOOKUP(B16,RMS!B:E,4,FALSE)</f>
        <v>785260.43689999997</v>
      </c>
      <c r="K16" s="22">
        <f t="shared" si="1"/>
        <v>-0.11670000001322478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VLOOKUP(C17,RA!B20:D47,3,0)</f>
        <v>280767.68819999998</v>
      </c>
      <c r="F17" s="25">
        <f>VLOOKUP(C17,RA!B21:I51,8,0)</f>
        <v>36712.748299999999</v>
      </c>
      <c r="G17" s="16">
        <f t="shared" si="0"/>
        <v>244054.93989999997</v>
      </c>
      <c r="H17" s="27">
        <f>RA!J21</f>
        <v>13.0758452068916</v>
      </c>
      <c r="I17" s="20">
        <f>VLOOKUP(B17,RMS!B:D,3,FALSE)</f>
        <v>280767.59938593901</v>
      </c>
      <c r="J17" s="21">
        <f>VLOOKUP(B17,RMS!B:E,4,FALSE)</f>
        <v>244054.93991445401</v>
      </c>
      <c r="K17" s="22">
        <f t="shared" si="1"/>
        <v>8.8814060960430652E-2</v>
      </c>
      <c r="L17" s="22">
        <f t="shared" si="2"/>
        <v>-1.4454039046540856E-5</v>
      </c>
      <c r="M17" s="32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VLOOKUP(C18,RA!B22:D48,3,0)</f>
        <v>883414.05480000004</v>
      </c>
      <c r="F18" s="25">
        <f>VLOOKUP(C18,RA!B22:I52,8,0)</f>
        <v>99587.373399999997</v>
      </c>
      <c r="G18" s="16">
        <f t="shared" si="0"/>
        <v>783826.6814</v>
      </c>
      <c r="H18" s="27">
        <f>RA!J22</f>
        <v>11.2730121123719</v>
      </c>
      <c r="I18" s="20">
        <f>VLOOKUP(B18,RMS!B:D,3,FALSE)</f>
        <v>883414.88619999995</v>
      </c>
      <c r="J18" s="21">
        <f>VLOOKUP(B18,RMS!B:E,4,FALSE)</f>
        <v>783826.68259999994</v>
      </c>
      <c r="K18" s="22">
        <f t="shared" si="1"/>
        <v>-0.83139999990817159</v>
      </c>
      <c r="L18" s="22">
        <f t="shared" si="2"/>
        <v>-1.1999999405816197E-3</v>
      </c>
      <c r="M18" s="32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VLOOKUP(C19,RA!B22:D49,3,0)</f>
        <v>2026099.7472999999</v>
      </c>
      <c r="F19" s="25">
        <f>VLOOKUP(C19,RA!B23:I53,8,0)</f>
        <v>164251.47829999999</v>
      </c>
      <c r="G19" s="16">
        <f t="shared" si="0"/>
        <v>1861848.2689999999</v>
      </c>
      <c r="H19" s="27">
        <f>RA!J23</f>
        <v>8.1067814414805106</v>
      </c>
      <c r="I19" s="20">
        <f>VLOOKUP(B19,RMS!B:D,3,FALSE)</f>
        <v>2026101.0711546999</v>
      </c>
      <c r="J19" s="21">
        <f>VLOOKUP(B19,RMS!B:E,4,FALSE)</f>
        <v>1861848.28695128</v>
      </c>
      <c r="K19" s="22">
        <f t="shared" si="1"/>
        <v>-1.3238546999637038</v>
      </c>
      <c r="L19" s="22">
        <f t="shared" si="2"/>
        <v>-1.7951280111446977E-2</v>
      </c>
      <c r="M19" s="32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VLOOKUP(C20,RA!B24:D50,3,0)</f>
        <v>279474.0748</v>
      </c>
      <c r="F20" s="25">
        <f>VLOOKUP(C20,RA!B24:I54,8,0)</f>
        <v>38178.556499999999</v>
      </c>
      <c r="G20" s="16">
        <f t="shared" si="0"/>
        <v>241295.5183</v>
      </c>
      <c r="H20" s="27">
        <f>RA!J24</f>
        <v>13.660857998124399</v>
      </c>
      <c r="I20" s="20">
        <f>VLOOKUP(B20,RMS!B:D,3,FALSE)</f>
        <v>279474.095980349</v>
      </c>
      <c r="J20" s="21">
        <f>VLOOKUP(B20,RMS!B:E,4,FALSE)</f>
        <v>241295.50192095499</v>
      </c>
      <c r="K20" s="22">
        <f t="shared" si="1"/>
        <v>-2.1180348994676024E-2</v>
      </c>
      <c r="L20" s="22">
        <f t="shared" si="2"/>
        <v>1.6379045002395287E-2</v>
      </c>
      <c r="M20" s="32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VLOOKUP(C21,RA!B24:D51,3,0)</f>
        <v>366257.70860000001</v>
      </c>
      <c r="F21" s="25">
        <f>VLOOKUP(C21,RA!B25:I55,8,0)</f>
        <v>25570.331300000002</v>
      </c>
      <c r="G21" s="16">
        <f t="shared" si="0"/>
        <v>340687.37729999999</v>
      </c>
      <c r="H21" s="27">
        <f>RA!J25</f>
        <v>6.9815134806967398</v>
      </c>
      <c r="I21" s="20">
        <f>VLOOKUP(B21,RMS!B:D,3,FALSE)</f>
        <v>366257.69443545101</v>
      </c>
      <c r="J21" s="21">
        <f>VLOOKUP(B21,RMS!B:E,4,FALSE)</f>
        <v>340687.38243282703</v>
      </c>
      <c r="K21" s="22">
        <f t="shared" si="1"/>
        <v>1.4164549007546157E-2</v>
      </c>
      <c r="L21" s="22">
        <f t="shared" si="2"/>
        <v>-5.1328270346857607E-3</v>
      </c>
      <c r="M21" s="32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VLOOKUP(C22,RA!B26:D52,3,0)</f>
        <v>645781.04220000003</v>
      </c>
      <c r="F22" s="25">
        <f>VLOOKUP(C22,RA!B26:I56,8,0)</f>
        <v>107761.7775</v>
      </c>
      <c r="G22" s="16">
        <f t="shared" si="0"/>
        <v>538019.26470000006</v>
      </c>
      <c r="H22" s="27">
        <f>RA!J26</f>
        <v>16.687045679273101</v>
      </c>
      <c r="I22" s="20">
        <f>VLOOKUP(B22,RMS!B:D,3,FALSE)</f>
        <v>645781.01963641203</v>
      </c>
      <c r="J22" s="21">
        <f>VLOOKUP(B22,RMS!B:E,4,FALSE)</f>
        <v>538019.22806080699</v>
      </c>
      <c r="K22" s="22">
        <f t="shared" si="1"/>
        <v>2.256358799058944E-2</v>
      </c>
      <c r="L22" s="22">
        <f t="shared" si="2"/>
        <v>3.6639193072915077E-2</v>
      </c>
      <c r="M22" s="32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VLOOKUP(C23,RA!B26:D53,3,0)</f>
        <v>223592.38860000001</v>
      </c>
      <c r="F23" s="25">
        <f>VLOOKUP(C23,RA!B27:I57,8,0)</f>
        <v>61337.1872</v>
      </c>
      <c r="G23" s="16">
        <f t="shared" si="0"/>
        <v>162255.20140000002</v>
      </c>
      <c r="H23" s="27">
        <f>RA!J27</f>
        <v>27.432591772938402</v>
      </c>
      <c r="I23" s="20">
        <f>VLOOKUP(B23,RMS!B:D,3,FALSE)</f>
        <v>223592.226693306</v>
      </c>
      <c r="J23" s="21">
        <f>VLOOKUP(B23,RMS!B:E,4,FALSE)</f>
        <v>162255.23757681399</v>
      </c>
      <c r="K23" s="22">
        <f t="shared" si="1"/>
        <v>0.1619066940038465</v>
      </c>
      <c r="L23" s="22">
        <f t="shared" si="2"/>
        <v>-3.6176813970087096E-2</v>
      </c>
      <c r="M23" s="32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VLOOKUP(C24,RA!B28:D54,3,0)</f>
        <v>1214418.8618000001</v>
      </c>
      <c r="F24" s="25">
        <f>VLOOKUP(C24,RA!B28:I58,8,0)</f>
        <v>42605.524100000002</v>
      </c>
      <c r="G24" s="16">
        <f t="shared" si="0"/>
        <v>1171813.3377</v>
      </c>
      <c r="H24" s="27">
        <f>RA!J28</f>
        <v>3.5083055311616702</v>
      </c>
      <c r="I24" s="20">
        <f>VLOOKUP(B24,RMS!B:D,3,FALSE)</f>
        <v>1214418.8616070801</v>
      </c>
      <c r="J24" s="21">
        <f>VLOOKUP(B24,RMS!B:E,4,FALSE)</f>
        <v>1171813.3299221201</v>
      </c>
      <c r="K24" s="22">
        <f t="shared" si="1"/>
        <v>1.9291997887194157E-4</v>
      </c>
      <c r="L24" s="22">
        <f t="shared" si="2"/>
        <v>7.7778799459338188E-3</v>
      </c>
      <c r="M24" s="32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VLOOKUP(C25,RA!B28:D55,3,0)</f>
        <v>707212.62719999999</v>
      </c>
      <c r="F25" s="25">
        <f>VLOOKUP(C25,RA!B29:I59,8,0)</f>
        <v>91835.658800000005</v>
      </c>
      <c r="G25" s="16">
        <f t="shared" si="0"/>
        <v>615376.96840000001</v>
      </c>
      <c r="H25" s="27">
        <f>RA!J29</f>
        <v>12.985579621732199</v>
      </c>
      <c r="I25" s="20">
        <f>VLOOKUP(B25,RMS!B:D,3,FALSE)</f>
        <v>707212.680371681</v>
      </c>
      <c r="J25" s="21">
        <f>VLOOKUP(B25,RMS!B:E,4,FALSE)</f>
        <v>615376.91545999702</v>
      </c>
      <c r="K25" s="22">
        <f t="shared" si="1"/>
        <v>-5.3171681007370353E-2</v>
      </c>
      <c r="L25" s="22">
        <f t="shared" si="2"/>
        <v>5.2940002991817892E-2</v>
      </c>
      <c r="M25" s="32"/>
    </row>
    <row r="26" spans="1:13" x14ac:dyDescent="0.15">
      <c r="A26" s="42"/>
      <c r="B26" s="12">
        <v>37</v>
      </c>
      <c r="C26" s="39" t="s">
        <v>73</v>
      </c>
      <c r="D26" s="39"/>
      <c r="E26" s="15">
        <f>VLOOKUP(C26,RA!B30:D56,3,0)</f>
        <v>778956.40449999995</v>
      </c>
      <c r="F26" s="25">
        <f>VLOOKUP(C26,RA!B30:I60,8,0)</f>
        <v>95949.1397</v>
      </c>
      <c r="G26" s="16">
        <f t="shared" si="0"/>
        <v>683007.2648</v>
      </c>
      <c r="H26" s="27">
        <f>RA!J30</f>
        <v>12.317652072144901</v>
      </c>
      <c r="I26" s="20">
        <f>VLOOKUP(B26,RMS!B:D,3,FALSE)</f>
        <v>778956.400927827</v>
      </c>
      <c r="J26" s="21">
        <f>VLOOKUP(B26,RMS!B:E,4,FALSE)</f>
        <v>683007.259192336</v>
      </c>
      <c r="K26" s="22">
        <f t="shared" si="1"/>
        <v>3.5721729509532452E-3</v>
      </c>
      <c r="L26" s="22">
        <f t="shared" si="2"/>
        <v>5.6076640030369163E-3</v>
      </c>
      <c r="M26" s="32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VLOOKUP(C27,RA!B30:D57,3,0)</f>
        <v>618452.61199999996</v>
      </c>
      <c r="F27" s="25">
        <f>VLOOKUP(C27,RA!B31:I61,8,0)</f>
        <v>31170.325199999999</v>
      </c>
      <c r="G27" s="16">
        <f t="shared" si="0"/>
        <v>587282.2868</v>
      </c>
      <c r="H27" s="27">
        <f>RA!J31</f>
        <v>5.0400506999556498</v>
      </c>
      <c r="I27" s="20">
        <f>VLOOKUP(B27,RMS!B:D,3,FALSE)</f>
        <v>618452.59859292</v>
      </c>
      <c r="J27" s="21">
        <f>VLOOKUP(B27,RMS!B:E,4,FALSE)</f>
        <v>587282.28707964602</v>
      </c>
      <c r="K27" s="22">
        <f t="shared" si="1"/>
        <v>1.3407079968601465E-2</v>
      </c>
      <c r="L27" s="22">
        <f t="shared" si="2"/>
        <v>-2.7964601758867502E-4</v>
      </c>
      <c r="M27" s="32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VLOOKUP(C28,RA!B32:D58,3,0)</f>
        <v>95682.198199999999</v>
      </c>
      <c r="F28" s="25">
        <f>VLOOKUP(C28,RA!B32:I62,8,0)</f>
        <v>25565.187699999999</v>
      </c>
      <c r="G28" s="16">
        <f t="shared" si="0"/>
        <v>70117.010500000004</v>
      </c>
      <c r="H28" s="27">
        <f>RA!J32</f>
        <v>26.718854897712799</v>
      </c>
      <c r="I28" s="20">
        <f>VLOOKUP(B28,RMS!B:D,3,FALSE)</f>
        <v>95682.125298706596</v>
      </c>
      <c r="J28" s="21">
        <f>VLOOKUP(B28,RMS!B:E,4,FALSE)</f>
        <v>70116.992614271905</v>
      </c>
      <c r="K28" s="22">
        <f t="shared" si="1"/>
        <v>7.2901293402537704E-2</v>
      </c>
      <c r="L28" s="22">
        <f t="shared" si="2"/>
        <v>1.7885728098917753E-2</v>
      </c>
      <c r="M28" s="32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39" t="s">
        <v>32</v>
      </c>
      <c r="D30" s="39"/>
      <c r="E30" s="15">
        <f>VLOOKUP(C30,RA!B34:D61,3,0)</f>
        <v>248142.9025</v>
      </c>
      <c r="F30" s="25">
        <f>VLOOKUP(C30,RA!B34:I65,8,0)</f>
        <v>14500.9977</v>
      </c>
      <c r="G30" s="16">
        <f t="shared" si="0"/>
        <v>233641.90479999999</v>
      </c>
      <c r="H30" s="27">
        <f>RA!J34</f>
        <v>0</v>
      </c>
      <c r="I30" s="20">
        <f>VLOOKUP(B30,RMS!B:D,3,FALSE)</f>
        <v>248142.9026</v>
      </c>
      <c r="J30" s="21">
        <f>VLOOKUP(B30,RMS!B:E,4,FALSE)</f>
        <v>233641.89799999999</v>
      </c>
      <c r="K30" s="22">
        <f t="shared" si="1"/>
        <v>-1.0000000474974513E-4</v>
      </c>
      <c r="L30" s="22">
        <f t="shared" si="2"/>
        <v>6.8000000028405339E-3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VLOOKUP(C31,RA!B35:D62,3,0)</f>
        <v>35153.03</v>
      </c>
      <c r="F31" s="25">
        <f>VLOOKUP(C31,RA!B35:I66,8,0)</f>
        <v>1535.41</v>
      </c>
      <c r="G31" s="16">
        <f t="shared" si="0"/>
        <v>33617.619999999995</v>
      </c>
      <c r="H31" s="27">
        <f>RA!J35</f>
        <v>5.8438091736272799</v>
      </c>
      <c r="I31" s="20">
        <f>VLOOKUP(B31,RMS!B:D,3,FALSE)</f>
        <v>35153.03</v>
      </c>
      <c r="J31" s="21">
        <f>VLOOKUP(B31,RMS!B:E,4,FALSE)</f>
        <v>33617.620000000003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39" t="s">
        <v>36</v>
      </c>
      <c r="D32" s="39"/>
      <c r="E32" s="15">
        <f>VLOOKUP(C32,RA!B34:D62,3,0)</f>
        <v>60567.44</v>
      </c>
      <c r="F32" s="25">
        <f>VLOOKUP(C32,RA!B34:I66,8,0)</f>
        <v>-11822.98</v>
      </c>
      <c r="G32" s="16">
        <f t="shared" si="0"/>
        <v>72390.42</v>
      </c>
      <c r="H32" s="27">
        <f>RA!J35</f>
        <v>5.8438091736272799</v>
      </c>
      <c r="I32" s="20">
        <f>VLOOKUP(B32,RMS!B:D,3,FALSE)</f>
        <v>60567.44</v>
      </c>
      <c r="J32" s="21">
        <f>VLOOKUP(B32,RMS!B:E,4,FALSE)</f>
        <v>72390.42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39" t="s">
        <v>37</v>
      </c>
      <c r="D33" s="39"/>
      <c r="E33" s="15">
        <f>VLOOKUP(C33,RA!B34:D63,3,0)</f>
        <v>81502.55</v>
      </c>
      <c r="F33" s="25">
        <f>VLOOKUP(C33,RA!B34:I67,8,0)</f>
        <v>-3526.52</v>
      </c>
      <c r="G33" s="16">
        <f t="shared" si="0"/>
        <v>85029.07</v>
      </c>
      <c r="H33" s="27">
        <f>RA!J34</f>
        <v>0</v>
      </c>
      <c r="I33" s="20">
        <f>VLOOKUP(B33,RMS!B:D,3,FALSE)</f>
        <v>81502.55</v>
      </c>
      <c r="J33" s="21">
        <f>VLOOKUP(B33,RMS!B:E,4,FALSE)</f>
        <v>85029.07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39" t="s">
        <v>38</v>
      </c>
      <c r="D34" s="39"/>
      <c r="E34" s="15">
        <f>VLOOKUP(C34,RA!B35:D64,3,0)</f>
        <v>51520.55</v>
      </c>
      <c r="F34" s="25">
        <f>VLOOKUP(C34,RA!B35:I68,8,0)</f>
        <v>-5679.48</v>
      </c>
      <c r="G34" s="16">
        <f t="shared" si="0"/>
        <v>57200.03</v>
      </c>
      <c r="H34" s="27">
        <f>RA!J35</f>
        <v>5.8438091736272799</v>
      </c>
      <c r="I34" s="20">
        <f>VLOOKUP(B34,RMS!B:D,3,FALSE)</f>
        <v>51520.55</v>
      </c>
      <c r="J34" s="21">
        <f>VLOOKUP(B34,RMS!B:E,4,FALSE)</f>
        <v>57200.03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39" t="s">
        <v>71</v>
      </c>
      <c r="D35" s="39"/>
      <c r="E35" s="15">
        <f>VLOOKUP(C35,RA!B36:D65,3,0)</f>
        <v>98.28</v>
      </c>
      <c r="F35" s="25">
        <f>VLOOKUP(C35,RA!B36:I69,8,0)</f>
        <v>-5691.08</v>
      </c>
      <c r="G35" s="16">
        <f t="shared" si="0"/>
        <v>5789.36</v>
      </c>
      <c r="H35" s="27">
        <f>RA!J36</f>
        <v>4.3677884950457999</v>
      </c>
      <c r="I35" s="20">
        <f>VLOOKUP(B35,RMS!B:D,3,FALSE)</f>
        <v>98.28</v>
      </c>
      <c r="J35" s="21">
        <f>VLOOKUP(B35,RMS!B:E,4,FALSE)</f>
        <v>5789.36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39" t="s">
        <v>33</v>
      </c>
      <c r="D36" s="39"/>
      <c r="E36" s="15">
        <f>VLOOKUP(C36,RA!B8:D65,3,0)</f>
        <v>103828.2896</v>
      </c>
      <c r="F36" s="25">
        <f>VLOOKUP(C36,RA!B8:I69,8,0)</f>
        <v>5503.5365000000002</v>
      </c>
      <c r="G36" s="16">
        <f t="shared" si="0"/>
        <v>98324.753100000002</v>
      </c>
      <c r="H36" s="27">
        <f>RA!J36</f>
        <v>4.3677884950457999</v>
      </c>
      <c r="I36" s="20">
        <f>VLOOKUP(B36,RMS!B:D,3,FALSE)</f>
        <v>103828.290598291</v>
      </c>
      <c r="J36" s="21">
        <f>VLOOKUP(B36,RMS!B:E,4,FALSE)</f>
        <v>98324.752991453002</v>
      </c>
      <c r="K36" s="22">
        <f t="shared" si="1"/>
        <v>-9.9829099781345576E-4</v>
      </c>
      <c r="L36" s="22">
        <f t="shared" si="2"/>
        <v>1.0854699939955026E-4</v>
      </c>
      <c r="M36" s="32"/>
    </row>
    <row r="37" spans="1:13" x14ac:dyDescent="0.15">
      <c r="A37" s="42"/>
      <c r="B37" s="12">
        <v>76</v>
      </c>
      <c r="C37" s="39" t="s">
        <v>34</v>
      </c>
      <c r="D37" s="39"/>
      <c r="E37" s="15">
        <f>VLOOKUP(C37,RA!B8:D66,3,0)</f>
        <v>324445.78529999999</v>
      </c>
      <c r="F37" s="25">
        <f>VLOOKUP(C37,RA!B8:I70,8,0)</f>
        <v>23353.1947</v>
      </c>
      <c r="G37" s="16">
        <f t="shared" si="0"/>
        <v>301092.5906</v>
      </c>
      <c r="H37" s="27">
        <f>RA!J37</f>
        <v>-19.5203561517541</v>
      </c>
      <c r="I37" s="20">
        <f>VLOOKUP(B37,RMS!B:D,3,FALSE)</f>
        <v>324445.78104615398</v>
      </c>
      <c r="J37" s="21">
        <f>VLOOKUP(B37,RMS!B:E,4,FALSE)</f>
        <v>301092.59029743599</v>
      </c>
      <c r="K37" s="22">
        <f t="shared" si="1"/>
        <v>4.2538460111245513E-3</v>
      </c>
      <c r="L37" s="22">
        <f t="shared" si="2"/>
        <v>3.0256400350481272E-4</v>
      </c>
      <c r="M37" s="32"/>
    </row>
    <row r="38" spans="1:13" x14ac:dyDescent="0.15">
      <c r="A38" s="42"/>
      <c r="B38" s="12">
        <v>77</v>
      </c>
      <c r="C38" s="39" t="s">
        <v>39</v>
      </c>
      <c r="D38" s="39"/>
      <c r="E38" s="15">
        <f>VLOOKUP(C38,RA!B9:D67,3,0)</f>
        <v>107905.16</v>
      </c>
      <c r="F38" s="25">
        <f>VLOOKUP(C38,RA!B9:I71,8,0)</f>
        <v>-6254.66</v>
      </c>
      <c r="G38" s="16">
        <f t="shared" si="0"/>
        <v>114159.82</v>
      </c>
      <c r="H38" s="27">
        <f>RA!J38</f>
        <v>-4.3268830239053901</v>
      </c>
      <c r="I38" s="20">
        <f>VLOOKUP(B38,RMS!B:D,3,FALSE)</f>
        <v>107905.16</v>
      </c>
      <c r="J38" s="21">
        <f>VLOOKUP(B38,RMS!B:E,4,FALSE)</f>
        <v>114159.82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39" t="s">
        <v>40</v>
      </c>
      <c r="D39" s="39"/>
      <c r="E39" s="15">
        <f>VLOOKUP(C39,RA!B10:D68,3,0)</f>
        <v>76826.539999999994</v>
      </c>
      <c r="F39" s="25">
        <f>VLOOKUP(C39,RA!B10:I72,8,0)</f>
        <v>10236.34</v>
      </c>
      <c r="G39" s="16">
        <f t="shared" si="0"/>
        <v>66590.2</v>
      </c>
      <c r="H39" s="27">
        <f>RA!J39</f>
        <v>-11.0237177204048</v>
      </c>
      <c r="I39" s="20">
        <f>VLOOKUP(B39,RMS!B:D,3,FALSE)</f>
        <v>76826.539999999994</v>
      </c>
      <c r="J39" s="21">
        <f>VLOOKUP(B39,RMS!B:E,4,FALSE)</f>
        <v>66590.2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VLOOKUP(C40,RA!B8:D69,3,0)</f>
        <v>3251.0819000000001</v>
      </c>
      <c r="F40" s="25">
        <f>VLOOKUP(C40,RA!B8:I73,8,0)</f>
        <v>202.8535</v>
      </c>
      <c r="G40" s="16">
        <f t="shared" si="0"/>
        <v>3048.2284</v>
      </c>
      <c r="H40" s="27">
        <f>RA!J40</f>
        <v>-5790.6796906796899</v>
      </c>
      <c r="I40" s="20">
        <f>VLOOKUP(B40,RMS!B:D,3,FALSE)</f>
        <v>3251.0816125860401</v>
      </c>
      <c r="J40" s="21">
        <f>VLOOKUP(B40,RMS!B:E,4,FALSE)</f>
        <v>3048.2288026624301</v>
      </c>
      <c r="K40" s="22">
        <f t="shared" si="1"/>
        <v>2.874139599953196E-4</v>
      </c>
      <c r="L40" s="22">
        <f t="shared" si="2"/>
        <v>-4.0266243013320491E-4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7" t="s">
        <v>46</v>
      </c>
      <c r="W1" s="45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7"/>
      <c r="W2" s="45"/>
    </row>
    <row r="3" spans="1:23" ht="23.25" thickBot="1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8" t="s">
        <v>47</v>
      </c>
      <c r="W3" s="45"/>
    </row>
    <row r="4" spans="1:23" ht="15" thickTop="1" thickBo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14387828.528000001</v>
      </c>
      <c r="E7" s="66">
        <v>19899698.2005</v>
      </c>
      <c r="F7" s="67">
        <v>72.301742383402001</v>
      </c>
      <c r="G7" s="66">
        <v>16901072.395500001</v>
      </c>
      <c r="H7" s="67">
        <v>-14.870321886611</v>
      </c>
      <c r="I7" s="66">
        <v>1361612.8851999999</v>
      </c>
      <c r="J7" s="67">
        <v>9.4636440971629607</v>
      </c>
      <c r="K7" s="66">
        <v>1724679.0537</v>
      </c>
      <c r="L7" s="67">
        <v>10.204553967588501</v>
      </c>
      <c r="M7" s="67">
        <v>-0.21051230820082401</v>
      </c>
      <c r="N7" s="66">
        <v>55714865.266199999</v>
      </c>
      <c r="O7" s="66">
        <v>7338850285.1307001</v>
      </c>
      <c r="P7" s="66">
        <v>809231</v>
      </c>
      <c r="Q7" s="66">
        <v>818100</v>
      </c>
      <c r="R7" s="67">
        <v>-1.08409729861875</v>
      </c>
      <c r="S7" s="66">
        <v>17.779630943451298</v>
      </c>
      <c r="T7" s="66">
        <v>17.321533077985599</v>
      </c>
      <c r="U7" s="68">
        <v>2.5765319140913099</v>
      </c>
      <c r="V7" s="56"/>
      <c r="W7" s="56"/>
    </row>
    <row r="8" spans="1:23" ht="14.25" thickBot="1" x14ac:dyDescent="0.2">
      <c r="A8" s="51">
        <v>42342</v>
      </c>
      <c r="B8" s="43" t="s">
        <v>6</v>
      </c>
      <c r="C8" s="44"/>
      <c r="D8" s="69">
        <v>467785.09649999999</v>
      </c>
      <c r="E8" s="69">
        <v>744522.46860000002</v>
      </c>
      <c r="F8" s="70">
        <v>62.830218862249097</v>
      </c>
      <c r="G8" s="69">
        <v>640955.07490000001</v>
      </c>
      <c r="H8" s="70">
        <v>-27.017490801054599</v>
      </c>
      <c r="I8" s="69">
        <v>114537.23910000001</v>
      </c>
      <c r="J8" s="70">
        <v>24.4850124463082</v>
      </c>
      <c r="K8" s="69">
        <v>139907.3941</v>
      </c>
      <c r="L8" s="70">
        <v>21.827956369926198</v>
      </c>
      <c r="M8" s="70">
        <v>-0.18133534087459599</v>
      </c>
      <c r="N8" s="69">
        <v>1941559.8389999999</v>
      </c>
      <c r="O8" s="69">
        <v>262089530.58559999</v>
      </c>
      <c r="P8" s="69">
        <v>18112</v>
      </c>
      <c r="Q8" s="69">
        <v>19711</v>
      </c>
      <c r="R8" s="70">
        <v>-8.1122216021510791</v>
      </c>
      <c r="S8" s="69">
        <v>25.8273573597615</v>
      </c>
      <c r="T8" s="69">
        <v>26.2618594033788</v>
      </c>
      <c r="U8" s="71">
        <v>-1.68233256529095</v>
      </c>
      <c r="V8" s="56"/>
      <c r="W8" s="56"/>
    </row>
    <row r="9" spans="1:23" ht="12" customHeight="1" thickBot="1" x14ac:dyDescent="0.2">
      <c r="A9" s="52"/>
      <c r="B9" s="43" t="s">
        <v>7</v>
      </c>
      <c r="C9" s="44"/>
      <c r="D9" s="69">
        <v>66487.077499999999</v>
      </c>
      <c r="E9" s="69">
        <v>100300.6833</v>
      </c>
      <c r="F9" s="70">
        <v>66.287761271911506</v>
      </c>
      <c r="G9" s="69">
        <v>80006.707999999999</v>
      </c>
      <c r="H9" s="70">
        <v>-16.898121217535898</v>
      </c>
      <c r="I9" s="69">
        <v>15030.2988</v>
      </c>
      <c r="J9" s="70">
        <v>22.606346022653799</v>
      </c>
      <c r="K9" s="69">
        <v>19394.516599999999</v>
      </c>
      <c r="L9" s="70">
        <v>24.241113132663799</v>
      </c>
      <c r="M9" s="70">
        <v>-0.22502328312735601</v>
      </c>
      <c r="N9" s="69">
        <v>245522.71479999999</v>
      </c>
      <c r="O9" s="69">
        <v>41607065.906499997</v>
      </c>
      <c r="P9" s="69">
        <v>3790</v>
      </c>
      <c r="Q9" s="69">
        <v>3805</v>
      </c>
      <c r="R9" s="70">
        <v>-0.394218134034163</v>
      </c>
      <c r="S9" s="69">
        <v>17.542764511873401</v>
      </c>
      <c r="T9" s="69">
        <v>16.636149618922499</v>
      </c>
      <c r="U9" s="71">
        <v>5.1680274926865897</v>
      </c>
      <c r="V9" s="56"/>
      <c r="W9" s="56"/>
    </row>
    <row r="10" spans="1:23" ht="14.25" thickBot="1" x14ac:dyDescent="0.2">
      <c r="A10" s="52"/>
      <c r="B10" s="43" t="s">
        <v>8</v>
      </c>
      <c r="C10" s="44"/>
      <c r="D10" s="69">
        <v>82209.709099999993</v>
      </c>
      <c r="E10" s="69">
        <v>109702.5894</v>
      </c>
      <c r="F10" s="70">
        <v>74.938713433869097</v>
      </c>
      <c r="G10" s="69">
        <v>98638.916400000002</v>
      </c>
      <c r="H10" s="70">
        <v>-16.6559081340435</v>
      </c>
      <c r="I10" s="69">
        <v>21501.252799999998</v>
      </c>
      <c r="J10" s="70">
        <v>26.1541526364554</v>
      </c>
      <c r="K10" s="69">
        <v>23914.9977</v>
      </c>
      <c r="L10" s="70">
        <v>24.244992314209998</v>
      </c>
      <c r="M10" s="70">
        <v>-0.100930174875158</v>
      </c>
      <c r="N10" s="69">
        <v>325038.68790000002</v>
      </c>
      <c r="O10" s="69">
        <v>63355280.115400001</v>
      </c>
      <c r="P10" s="69">
        <v>73928</v>
      </c>
      <c r="Q10" s="69">
        <v>71674</v>
      </c>
      <c r="R10" s="70">
        <v>3.1447944861455999</v>
      </c>
      <c r="S10" s="69">
        <v>1.1120239841467401</v>
      </c>
      <c r="T10" s="69">
        <v>1.2330358484248101</v>
      </c>
      <c r="U10" s="71">
        <v>-10.882127184597399</v>
      </c>
      <c r="V10" s="56"/>
      <c r="W10" s="56"/>
    </row>
    <row r="11" spans="1:23" ht="14.25" thickBot="1" x14ac:dyDescent="0.2">
      <c r="A11" s="52"/>
      <c r="B11" s="43" t="s">
        <v>9</v>
      </c>
      <c r="C11" s="44"/>
      <c r="D11" s="69">
        <v>57669.235099999998</v>
      </c>
      <c r="E11" s="69">
        <v>87484.941200000001</v>
      </c>
      <c r="F11" s="70">
        <v>65.919041961932507</v>
      </c>
      <c r="G11" s="69">
        <v>95948.113500000007</v>
      </c>
      <c r="H11" s="70">
        <v>-39.895394504030598</v>
      </c>
      <c r="I11" s="69">
        <v>11986.825500000001</v>
      </c>
      <c r="J11" s="70">
        <v>20.785476830435702</v>
      </c>
      <c r="K11" s="69">
        <v>21560.403900000001</v>
      </c>
      <c r="L11" s="70">
        <v>22.4708992324273</v>
      </c>
      <c r="M11" s="70">
        <v>-0.44403520659462198</v>
      </c>
      <c r="N11" s="69">
        <v>245872.6042</v>
      </c>
      <c r="O11" s="69">
        <v>22279077.903999999</v>
      </c>
      <c r="P11" s="69">
        <v>2686</v>
      </c>
      <c r="Q11" s="69">
        <v>2759</v>
      </c>
      <c r="R11" s="70">
        <v>-2.6458861906487798</v>
      </c>
      <c r="S11" s="69">
        <v>21.470303462397599</v>
      </c>
      <c r="T11" s="69">
        <v>22.569392606016699</v>
      </c>
      <c r="U11" s="71">
        <v>-5.1191132232665399</v>
      </c>
      <c r="V11" s="56"/>
      <c r="W11" s="56"/>
    </row>
    <row r="12" spans="1:23" ht="14.25" thickBot="1" x14ac:dyDescent="0.2">
      <c r="A12" s="52"/>
      <c r="B12" s="43" t="s">
        <v>10</v>
      </c>
      <c r="C12" s="44"/>
      <c r="D12" s="69">
        <v>187463.3456</v>
      </c>
      <c r="E12" s="69">
        <v>445328.40769999998</v>
      </c>
      <c r="F12" s="70">
        <v>42.095528234589203</v>
      </c>
      <c r="G12" s="69">
        <v>328931.03649999999</v>
      </c>
      <c r="H12" s="70">
        <v>-43.008313355070101</v>
      </c>
      <c r="I12" s="69">
        <v>26008.619500000001</v>
      </c>
      <c r="J12" s="70">
        <v>13.873975958743401</v>
      </c>
      <c r="K12" s="69">
        <v>55223.728000000003</v>
      </c>
      <c r="L12" s="70">
        <v>16.7888468621294</v>
      </c>
      <c r="M12" s="70">
        <v>-0.52903180495166902</v>
      </c>
      <c r="N12" s="69">
        <v>756336.96909999999</v>
      </c>
      <c r="O12" s="69">
        <v>88151197.185299993</v>
      </c>
      <c r="P12" s="69">
        <v>1745</v>
      </c>
      <c r="Q12" s="69">
        <v>1821</v>
      </c>
      <c r="R12" s="70">
        <v>-4.1735310269083001</v>
      </c>
      <c r="S12" s="69">
        <v>107.428851346705</v>
      </c>
      <c r="T12" s="69">
        <v>100.676865952773</v>
      </c>
      <c r="U12" s="71">
        <v>6.28507641037789</v>
      </c>
      <c r="V12" s="56"/>
      <c r="W12" s="56"/>
    </row>
    <row r="13" spans="1:23" ht="14.25" thickBot="1" x14ac:dyDescent="0.2">
      <c r="A13" s="52"/>
      <c r="B13" s="43" t="s">
        <v>11</v>
      </c>
      <c r="C13" s="44"/>
      <c r="D13" s="69">
        <v>261874.39139999999</v>
      </c>
      <c r="E13" s="69">
        <v>539375.88760000002</v>
      </c>
      <c r="F13" s="70">
        <v>48.551371579703499</v>
      </c>
      <c r="G13" s="69">
        <v>427026.1986</v>
      </c>
      <c r="H13" s="70">
        <v>-38.674865322420104</v>
      </c>
      <c r="I13" s="69">
        <v>74527.561400000006</v>
      </c>
      <c r="J13" s="70">
        <v>28.459278130087501</v>
      </c>
      <c r="K13" s="69">
        <v>102472.0545</v>
      </c>
      <c r="L13" s="70">
        <v>23.996666910824999</v>
      </c>
      <c r="M13" s="70">
        <v>-0.27270355060559498</v>
      </c>
      <c r="N13" s="69">
        <v>1101791.1601</v>
      </c>
      <c r="O13" s="69">
        <v>126889713.0061</v>
      </c>
      <c r="P13" s="69">
        <v>7517</v>
      </c>
      <c r="Q13" s="69">
        <v>8157</v>
      </c>
      <c r="R13" s="70">
        <v>-7.8460218217481996</v>
      </c>
      <c r="S13" s="69">
        <v>34.837620247439098</v>
      </c>
      <c r="T13" s="69">
        <v>34.490537501532401</v>
      </c>
      <c r="U13" s="71">
        <v>0.99628718449054099</v>
      </c>
      <c r="V13" s="56"/>
      <c r="W13" s="56"/>
    </row>
    <row r="14" spans="1:23" ht="14.25" thickBot="1" x14ac:dyDescent="0.2">
      <c r="A14" s="52"/>
      <c r="B14" s="43" t="s">
        <v>12</v>
      </c>
      <c r="C14" s="44"/>
      <c r="D14" s="69">
        <v>159068.8627</v>
      </c>
      <c r="E14" s="69">
        <v>202472.42490000001</v>
      </c>
      <c r="F14" s="70">
        <v>78.563223006077607</v>
      </c>
      <c r="G14" s="69">
        <v>228421.49</v>
      </c>
      <c r="H14" s="70">
        <v>-30.3616911438587</v>
      </c>
      <c r="I14" s="69">
        <v>31426.8891</v>
      </c>
      <c r="J14" s="70">
        <v>19.756782418989399</v>
      </c>
      <c r="K14" s="69">
        <v>43778.269500000002</v>
      </c>
      <c r="L14" s="70">
        <v>19.165565157639101</v>
      </c>
      <c r="M14" s="70">
        <v>-0.28213496195869497</v>
      </c>
      <c r="N14" s="69">
        <v>611584.62769999995</v>
      </c>
      <c r="O14" s="69">
        <v>62384534.169</v>
      </c>
      <c r="P14" s="69">
        <v>2789</v>
      </c>
      <c r="Q14" s="69">
        <v>2315</v>
      </c>
      <c r="R14" s="70">
        <v>20.475161987041002</v>
      </c>
      <c r="S14" s="69">
        <v>57.034371710290401</v>
      </c>
      <c r="T14" s="69">
        <v>63.164558401727902</v>
      </c>
      <c r="U14" s="71">
        <v>-10.7482321758116</v>
      </c>
      <c r="V14" s="56"/>
      <c r="W14" s="56"/>
    </row>
    <row r="15" spans="1:23" ht="14.25" thickBot="1" x14ac:dyDescent="0.2">
      <c r="A15" s="52"/>
      <c r="B15" s="43" t="s">
        <v>13</v>
      </c>
      <c r="C15" s="44"/>
      <c r="D15" s="69">
        <v>92324.6486</v>
      </c>
      <c r="E15" s="69">
        <v>178925.84479999999</v>
      </c>
      <c r="F15" s="70">
        <v>51.599392308695698</v>
      </c>
      <c r="G15" s="69">
        <v>160588.41529999999</v>
      </c>
      <c r="H15" s="70">
        <v>-42.508525021854403</v>
      </c>
      <c r="I15" s="69">
        <v>12495.438700000001</v>
      </c>
      <c r="J15" s="70">
        <v>13.534239111092599</v>
      </c>
      <c r="K15" s="69">
        <v>12334.9231</v>
      </c>
      <c r="L15" s="70">
        <v>7.6810790348461699</v>
      </c>
      <c r="M15" s="70">
        <v>1.3013100989661E-2</v>
      </c>
      <c r="N15" s="69">
        <v>369985.60849999997</v>
      </c>
      <c r="O15" s="69">
        <v>50025018.4287</v>
      </c>
      <c r="P15" s="69">
        <v>3027</v>
      </c>
      <c r="Q15" s="69">
        <v>2970</v>
      </c>
      <c r="R15" s="70">
        <v>1.91919191919192</v>
      </c>
      <c r="S15" s="69">
        <v>30.5003794516022</v>
      </c>
      <c r="T15" s="69">
        <v>29.8296415824916</v>
      </c>
      <c r="U15" s="71">
        <v>2.1991131952144598</v>
      </c>
      <c r="V15" s="56"/>
      <c r="W15" s="56"/>
    </row>
    <row r="16" spans="1:23" ht="14.25" thickBot="1" x14ac:dyDescent="0.2">
      <c r="A16" s="52"/>
      <c r="B16" s="43" t="s">
        <v>14</v>
      </c>
      <c r="C16" s="44"/>
      <c r="D16" s="69">
        <v>494115.69990000001</v>
      </c>
      <c r="E16" s="69">
        <v>835337.58840000001</v>
      </c>
      <c r="F16" s="70">
        <v>59.1516180717338</v>
      </c>
      <c r="G16" s="69">
        <v>528603.76619999995</v>
      </c>
      <c r="H16" s="70">
        <v>-6.52437014361929</v>
      </c>
      <c r="I16" s="69">
        <v>27708.996800000001</v>
      </c>
      <c r="J16" s="70">
        <v>5.6077952604233801</v>
      </c>
      <c r="K16" s="69">
        <v>42708.839599999999</v>
      </c>
      <c r="L16" s="70">
        <v>8.07955643355006</v>
      </c>
      <c r="M16" s="70">
        <v>-0.35121166813438798</v>
      </c>
      <c r="N16" s="69">
        <v>1922020.0419000001</v>
      </c>
      <c r="O16" s="69">
        <v>360881843.56819999</v>
      </c>
      <c r="P16" s="69">
        <v>25208</v>
      </c>
      <c r="Q16" s="69">
        <v>24201</v>
      </c>
      <c r="R16" s="70">
        <v>4.1609850832610196</v>
      </c>
      <c r="S16" s="69">
        <v>19.601543156934301</v>
      </c>
      <c r="T16" s="69">
        <v>19.962133403578399</v>
      </c>
      <c r="U16" s="71">
        <v>-1.8396013199424599</v>
      </c>
      <c r="V16" s="56"/>
      <c r="W16" s="56"/>
    </row>
    <row r="17" spans="1:21" ht="12" thickBot="1" x14ac:dyDescent="0.2">
      <c r="A17" s="52"/>
      <c r="B17" s="43" t="s">
        <v>15</v>
      </c>
      <c r="C17" s="44"/>
      <c r="D17" s="69">
        <v>632130.71829999995</v>
      </c>
      <c r="E17" s="69">
        <v>595894.82400000002</v>
      </c>
      <c r="F17" s="70">
        <v>106.080921135841</v>
      </c>
      <c r="G17" s="69">
        <v>417685.9399</v>
      </c>
      <c r="H17" s="70">
        <v>51.341153224200298</v>
      </c>
      <c r="I17" s="69">
        <v>34531.0164</v>
      </c>
      <c r="J17" s="70">
        <v>5.4626385651475502</v>
      </c>
      <c r="K17" s="69">
        <v>51048.062299999998</v>
      </c>
      <c r="L17" s="70">
        <v>12.2216377003788</v>
      </c>
      <c r="M17" s="70">
        <v>-0.32355872399097901</v>
      </c>
      <c r="N17" s="69">
        <v>1825507.2873</v>
      </c>
      <c r="O17" s="69">
        <v>341425576.59030002</v>
      </c>
      <c r="P17" s="69">
        <v>8317</v>
      </c>
      <c r="Q17" s="69">
        <v>7969</v>
      </c>
      <c r="R17" s="70">
        <v>4.3669218220604904</v>
      </c>
      <c r="S17" s="69">
        <v>76.004655320428</v>
      </c>
      <c r="T17" s="69">
        <v>53.628585556531597</v>
      </c>
      <c r="U17" s="71">
        <v>29.440393709518499</v>
      </c>
    </row>
    <row r="18" spans="1:21" ht="12" thickBot="1" x14ac:dyDescent="0.2">
      <c r="A18" s="52"/>
      <c r="B18" s="43" t="s">
        <v>16</v>
      </c>
      <c r="C18" s="44"/>
      <c r="D18" s="69">
        <v>1343650.115</v>
      </c>
      <c r="E18" s="69">
        <v>1910677.4726</v>
      </c>
      <c r="F18" s="70">
        <v>70.323230072503904</v>
      </c>
      <c r="G18" s="69">
        <v>1490612.7782000001</v>
      </c>
      <c r="H18" s="70">
        <v>-9.8592112820517794</v>
      </c>
      <c r="I18" s="69">
        <v>40401.296799999996</v>
      </c>
      <c r="J18" s="70">
        <v>3.0068316408397702</v>
      </c>
      <c r="K18" s="69">
        <v>210954.41630000001</v>
      </c>
      <c r="L18" s="70">
        <v>14.152194277761399</v>
      </c>
      <c r="M18" s="70">
        <v>-0.80848328511622602</v>
      </c>
      <c r="N18" s="69">
        <v>4716050.1206999999</v>
      </c>
      <c r="O18" s="69">
        <v>746180156.70840001</v>
      </c>
      <c r="P18" s="69">
        <v>60268</v>
      </c>
      <c r="Q18" s="69">
        <v>56628</v>
      </c>
      <c r="R18" s="70">
        <v>6.4279155188245998</v>
      </c>
      <c r="S18" s="69">
        <v>22.294586098758899</v>
      </c>
      <c r="T18" s="69">
        <v>20.158768782227899</v>
      </c>
      <c r="U18" s="71">
        <v>9.5799819161025006</v>
      </c>
    </row>
    <row r="19" spans="1:21" ht="12" thickBot="1" x14ac:dyDescent="0.2">
      <c r="A19" s="52"/>
      <c r="B19" s="43" t="s">
        <v>17</v>
      </c>
      <c r="C19" s="44"/>
      <c r="D19" s="69">
        <v>469224.9718</v>
      </c>
      <c r="E19" s="69">
        <v>750528.43929999997</v>
      </c>
      <c r="F19" s="70">
        <v>62.519279381023203</v>
      </c>
      <c r="G19" s="69">
        <v>571276.60019999999</v>
      </c>
      <c r="H19" s="70">
        <v>-17.863785837591202</v>
      </c>
      <c r="I19" s="69">
        <v>33361.347800000003</v>
      </c>
      <c r="J19" s="70">
        <v>7.1098832766768796</v>
      </c>
      <c r="K19" s="69">
        <v>68029.297600000005</v>
      </c>
      <c r="L19" s="70">
        <v>11.9082940866444</v>
      </c>
      <c r="M19" s="70">
        <v>-0.50960323012360498</v>
      </c>
      <c r="N19" s="69">
        <v>2112227.5496999999</v>
      </c>
      <c r="O19" s="69">
        <v>237827718.86390001</v>
      </c>
      <c r="P19" s="69">
        <v>11257</v>
      </c>
      <c r="Q19" s="69">
        <v>11412</v>
      </c>
      <c r="R19" s="70">
        <v>-1.3582194181563301</v>
      </c>
      <c r="S19" s="69">
        <v>41.682950324242697</v>
      </c>
      <c r="T19" s="69">
        <v>42.334625455660699</v>
      </c>
      <c r="U19" s="71">
        <v>-1.5634093228736801</v>
      </c>
    </row>
    <row r="20" spans="1:21" ht="12" thickBot="1" x14ac:dyDescent="0.2">
      <c r="A20" s="52"/>
      <c r="B20" s="43" t="s">
        <v>18</v>
      </c>
      <c r="C20" s="44"/>
      <c r="D20" s="69">
        <v>860473.63899999997</v>
      </c>
      <c r="E20" s="69">
        <v>1440327.8354</v>
      </c>
      <c r="F20" s="70">
        <v>59.741512859191097</v>
      </c>
      <c r="G20" s="69">
        <v>1008368.0936</v>
      </c>
      <c r="H20" s="70">
        <v>-14.6667130325394</v>
      </c>
      <c r="I20" s="69">
        <v>75213.202099999995</v>
      </c>
      <c r="J20" s="70">
        <v>8.7409071807718703</v>
      </c>
      <c r="K20" s="69">
        <v>74761.6351</v>
      </c>
      <c r="L20" s="70">
        <v>7.4141214477633497</v>
      </c>
      <c r="M20" s="70">
        <v>6.0400899391240001E-3</v>
      </c>
      <c r="N20" s="69">
        <v>3668283.4295000001</v>
      </c>
      <c r="O20" s="69">
        <v>415303810.4138</v>
      </c>
      <c r="P20" s="69">
        <v>34599</v>
      </c>
      <c r="Q20" s="69">
        <v>36593</v>
      </c>
      <c r="R20" s="70">
        <v>-5.4491296149536899</v>
      </c>
      <c r="S20" s="69">
        <v>24.869899101130098</v>
      </c>
      <c r="T20" s="69">
        <v>25.0759849370098</v>
      </c>
      <c r="U20" s="71">
        <v>-0.82865569756314195</v>
      </c>
    </row>
    <row r="21" spans="1:21" ht="12" thickBot="1" x14ac:dyDescent="0.2">
      <c r="A21" s="52"/>
      <c r="B21" s="43" t="s">
        <v>19</v>
      </c>
      <c r="C21" s="44"/>
      <c r="D21" s="69">
        <v>280767.68819999998</v>
      </c>
      <c r="E21" s="69">
        <v>463398.43780000001</v>
      </c>
      <c r="F21" s="70">
        <v>60.5888292444304</v>
      </c>
      <c r="G21" s="69">
        <v>383849.94160000002</v>
      </c>
      <c r="H21" s="70">
        <v>-26.854831075477801</v>
      </c>
      <c r="I21" s="69">
        <v>36712.748299999999</v>
      </c>
      <c r="J21" s="70">
        <v>13.0758452068916</v>
      </c>
      <c r="K21" s="69">
        <v>39331.098899999997</v>
      </c>
      <c r="L21" s="70">
        <v>10.2464777605687</v>
      </c>
      <c r="M21" s="70">
        <v>-6.6572017391561003E-2</v>
      </c>
      <c r="N21" s="69">
        <v>1111792.5374</v>
      </c>
      <c r="O21" s="69">
        <v>146199615.17899999</v>
      </c>
      <c r="P21" s="69">
        <v>24769</v>
      </c>
      <c r="Q21" s="69">
        <v>25110</v>
      </c>
      <c r="R21" s="70">
        <v>-1.3580246913580301</v>
      </c>
      <c r="S21" s="69">
        <v>11.335447058823499</v>
      </c>
      <c r="T21" s="69">
        <v>11.460414018319399</v>
      </c>
      <c r="U21" s="71">
        <v>-1.10244403107678</v>
      </c>
    </row>
    <row r="22" spans="1:21" ht="12" thickBot="1" x14ac:dyDescent="0.2">
      <c r="A22" s="52"/>
      <c r="B22" s="43" t="s">
        <v>20</v>
      </c>
      <c r="C22" s="44"/>
      <c r="D22" s="69">
        <v>883414.05480000004</v>
      </c>
      <c r="E22" s="69">
        <v>1072335.1458000001</v>
      </c>
      <c r="F22" s="70">
        <v>82.382271835447696</v>
      </c>
      <c r="G22" s="69">
        <v>893173.62690000003</v>
      </c>
      <c r="H22" s="70">
        <v>-1.09268475983479</v>
      </c>
      <c r="I22" s="69">
        <v>99587.373399999997</v>
      </c>
      <c r="J22" s="70">
        <v>11.2730121123719</v>
      </c>
      <c r="K22" s="69">
        <v>86084.035499999998</v>
      </c>
      <c r="L22" s="70">
        <v>9.6379956715446102</v>
      </c>
      <c r="M22" s="70">
        <v>0.15686227790749899</v>
      </c>
      <c r="N22" s="69">
        <v>3414479.3281</v>
      </c>
      <c r="O22" s="69">
        <v>473918660.60949999</v>
      </c>
      <c r="P22" s="69">
        <v>52947</v>
      </c>
      <c r="Q22" s="69">
        <v>53134</v>
      </c>
      <c r="R22" s="70">
        <v>-0.351940377159632</v>
      </c>
      <c r="S22" s="69">
        <v>16.684874587795299</v>
      </c>
      <c r="T22" s="69">
        <v>16.499065878721701</v>
      </c>
      <c r="U22" s="71">
        <v>1.11363563505317</v>
      </c>
    </row>
    <row r="23" spans="1:21" ht="12" thickBot="1" x14ac:dyDescent="0.2">
      <c r="A23" s="52"/>
      <c r="B23" s="43" t="s">
        <v>21</v>
      </c>
      <c r="C23" s="44"/>
      <c r="D23" s="69">
        <v>2026099.7472999999</v>
      </c>
      <c r="E23" s="69">
        <v>3021908.4303000001</v>
      </c>
      <c r="F23" s="70">
        <v>67.047026540736695</v>
      </c>
      <c r="G23" s="69">
        <v>2547923.9103999999</v>
      </c>
      <c r="H23" s="70">
        <v>-20.480366818257099</v>
      </c>
      <c r="I23" s="69">
        <v>164251.47829999999</v>
      </c>
      <c r="J23" s="70">
        <v>8.1067814414805106</v>
      </c>
      <c r="K23" s="69">
        <v>211949.94829999999</v>
      </c>
      <c r="L23" s="70">
        <v>8.3185352370560306</v>
      </c>
      <c r="M23" s="70">
        <v>-0.225045914767038</v>
      </c>
      <c r="N23" s="69">
        <v>8608465.7426999994</v>
      </c>
      <c r="O23" s="69">
        <v>1066256542.7180001</v>
      </c>
      <c r="P23" s="69">
        <v>62158</v>
      </c>
      <c r="Q23" s="69">
        <v>69418</v>
      </c>
      <c r="R23" s="70">
        <v>-10.4583825520758</v>
      </c>
      <c r="S23" s="69">
        <v>32.595961055696797</v>
      </c>
      <c r="T23" s="69">
        <v>31.634464388199</v>
      </c>
      <c r="U23" s="71">
        <v>2.9497417359617999</v>
      </c>
    </row>
    <row r="24" spans="1:21" ht="12" thickBot="1" x14ac:dyDescent="0.2">
      <c r="A24" s="52"/>
      <c r="B24" s="43" t="s">
        <v>22</v>
      </c>
      <c r="C24" s="44"/>
      <c r="D24" s="69">
        <v>279474.0748</v>
      </c>
      <c r="E24" s="69">
        <v>332596.11540000001</v>
      </c>
      <c r="F24" s="70">
        <v>84.028063425782307</v>
      </c>
      <c r="G24" s="69">
        <v>263632.80829999998</v>
      </c>
      <c r="H24" s="70">
        <v>6.0088372923500204</v>
      </c>
      <c r="I24" s="69">
        <v>38178.556499999999</v>
      </c>
      <c r="J24" s="70">
        <v>13.660857998124399</v>
      </c>
      <c r="K24" s="69">
        <v>43867.972099999999</v>
      </c>
      <c r="L24" s="70">
        <v>16.639800024464598</v>
      </c>
      <c r="M24" s="70">
        <v>-0.129694064431121</v>
      </c>
      <c r="N24" s="69">
        <v>997123.37549999997</v>
      </c>
      <c r="O24" s="69">
        <v>98615237.802399993</v>
      </c>
      <c r="P24" s="69">
        <v>28003</v>
      </c>
      <c r="Q24" s="69">
        <v>26855</v>
      </c>
      <c r="R24" s="70">
        <v>4.27480916030534</v>
      </c>
      <c r="S24" s="69">
        <v>9.9801476556083308</v>
      </c>
      <c r="T24" s="69">
        <v>10.0172351889778</v>
      </c>
      <c r="U24" s="71">
        <v>-0.371613072765269</v>
      </c>
    </row>
    <row r="25" spans="1:21" ht="12" thickBot="1" x14ac:dyDescent="0.2">
      <c r="A25" s="52"/>
      <c r="B25" s="43" t="s">
        <v>23</v>
      </c>
      <c r="C25" s="44"/>
      <c r="D25" s="69">
        <v>366257.70860000001</v>
      </c>
      <c r="E25" s="69">
        <v>416107.11690000002</v>
      </c>
      <c r="F25" s="70">
        <v>88.020053905499495</v>
      </c>
      <c r="G25" s="69">
        <v>376836.04200000002</v>
      </c>
      <c r="H25" s="70">
        <v>-2.80714481127047</v>
      </c>
      <c r="I25" s="69">
        <v>25570.331300000002</v>
      </c>
      <c r="J25" s="70">
        <v>6.9815134806967398</v>
      </c>
      <c r="K25" s="69">
        <v>20632.2726</v>
      </c>
      <c r="L25" s="70">
        <v>5.4751324980745899</v>
      </c>
      <c r="M25" s="70">
        <v>0.239336635170282</v>
      </c>
      <c r="N25" s="69">
        <v>1273105.5190000001</v>
      </c>
      <c r="O25" s="69">
        <v>112042310.193</v>
      </c>
      <c r="P25" s="69">
        <v>22367</v>
      </c>
      <c r="Q25" s="69">
        <v>21268</v>
      </c>
      <c r="R25" s="70">
        <v>5.1673876246003401</v>
      </c>
      <c r="S25" s="69">
        <v>16.374914320203899</v>
      </c>
      <c r="T25" s="69">
        <v>15.766501109648299</v>
      </c>
      <c r="U25" s="71">
        <v>3.7155199633923801</v>
      </c>
    </row>
    <row r="26" spans="1:21" ht="12" thickBot="1" x14ac:dyDescent="0.2">
      <c r="A26" s="52"/>
      <c r="B26" s="43" t="s">
        <v>24</v>
      </c>
      <c r="C26" s="44"/>
      <c r="D26" s="69">
        <v>645781.04220000003</v>
      </c>
      <c r="E26" s="69">
        <v>640503.23080000002</v>
      </c>
      <c r="F26" s="70">
        <v>100.824010113643</v>
      </c>
      <c r="G26" s="69">
        <v>609073.97109999997</v>
      </c>
      <c r="H26" s="70">
        <v>6.02670165558155</v>
      </c>
      <c r="I26" s="69">
        <v>107761.7775</v>
      </c>
      <c r="J26" s="70">
        <v>16.687045679273101</v>
      </c>
      <c r="K26" s="69">
        <v>135794.4718</v>
      </c>
      <c r="L26" s="70">
        <v>22.295234773331799</v>
      </c>
      <c r="M26" s="70">
        <v>-0.20643472395022799</v>
      </c>
      <c r="N26" s="69">
        <v>2326018.1677000001</v>
      </c>
      <c r="O26" s="69">
        <v>220470894.9235</v>
      </c>
      <c r="P26" s="69">
        <v>48646</v>
      </c>
      <c r="Q26" s="69">
        <v>50703</v>
      </c>
      <c r="R26" s="70">
        <v>-4.05695915429067</v>
      </c>
      <c r="S26" s="69">
        <v>13.275110845701599</v>
      </c>
      <c r="T26" s="69">
        <v>12.319941750981201</v>
      </c>
      <c r="U26" s="71">
        <v>7.1951873383390499</v>
      </c>
    </row>
    <row r="27" spans="1:21" ht="12" thickBot="1" x14ac:dyDescent="0.2">
      <c r="A27" s="52"/>
      <c r="B27" s="43" t="s">
        <v>25</v>
      </c>
      <c r="C27" s="44"/>
      <c r="D27" s="69">
        <v>223592.38860000001</v>
      </c>
      <c r="E27" s="69">
        <v>299316.23570000002</v>
      </c>
      <c r="F27" s="70">
        <v>74.701055917361998</v>
      </c>
      <c r="G27" s="69">
        <v>258334.10579999999</v>
      </c>
      <c r="H27" s="70">
        <v>-13.448366444845901</v>
      </c>
      <c r="I27" s="69">
        <v>61337.1872</v>
      </c>
      <c r="J27" s="70">
        <v>27.432591772938402</v>
      </c>
      <c r="K27" s="69">
        <v>71679.157000000007</v>
      </c>
      <c r="L27" s="70">
        <v>27.746687483647001</v>
      </c>
      <c r="M27" s="70">
        <v>-0.14428140944793799</v>
      </c>
      <c r="N27" s="69">
        <v>853180.13399999996</v>
      </c>
      <c r="O27" s="69">
        <v>89845445.000300005</v>
      </c>
      <c r="P27" s="69">
        <v>28570</v>
      </c>
      <c r="Q27" s="69">
        <v>28192</v>
      </c>
      <c r="R27" s="70">
        <v>1.34080590238366</v>
      </c>
      <c r="S27" s="69">
        <v>7.8261249072453598</v>
      </c>
      <c r="T27" s="69">
        <v>7.6930490209988696</v>
      </c>
      <c r="U27" s="71">
        <v>1.70040585632995</v>
      </c>
    </row>
    <row r="28" spans="1:21" ht="12" thickBot="1" x14ac:dyDescent="0.2">
      <c r="A28" s="52"/>
      <c r="B28" s="43" t="s">
        <v>26</v>
      </c>
      <c r="C28" s="44"/>
      <c r="D28" s="69">
        <v>1214418.8618000001</v>
      </c>
      <c r="E28" s="69">
        <v>1284902.5314</v>
      </c>
      <c r="F28" s="70">
        <v>94.514473442339394</v>
      </c>
      <c r="G28" s="69">
        <v>1108193.6026000001</v>
      </c>
      <c r="H28" s="70">
        <v>9.5854423767452595</v>
      </c>
      <c r="I28" s="69">
        <v>42605.524100000002</v>
      </c>
      <c r="J28" s="70">
        <v>3.5083055311616702</v>
      </c>
      <c r="K28" s="69">
        <v>13450.602000000001</v>
      </c>
      <c r="L28" s="70">
        <v>1.21374117017484</v>
      </c>
      <c r="M28" s="70">
        <v>2.1675551845188799</v>
      </c>
      <c r="N28" s="69">
        <v>4394976.6478000004</v>
      </c>
      <c r="O28" s="69">
        <v>339552276.8642</v>
      </c>
      <c r="P28" s="69">
        <v>48838</v>
      </c>
      <c r="Q28" s="69">
        <v>45975</v>
      </c>
      <c r="R28" s="70">
        <v>6.2272974442631801</v>
      </c>
      <c r="S28" s="69">
        <v>24.8662693353536</v>
      </c>
      <c r="T28" s="69">
        <v>24.540173396411099</v>
      </c>
      <c r="U28" s="71">
        <v>1.3113987246929</v>
      </c>
    </row>
    <row r="29" spans="1:21" ht="12" thickBot="1" x14ac:dyDescent="0.2">
      <c r="A29" s="52"/>
      <c r="B29" s="43" t="s">
        <v>27</v>
      </c>
      <c r="C29" s="44"/>
      <c r="D29" s="69">
        <v>707212.62719999999</v>
      </c>
      <c r="E29" s="69">
        <v>770552.62719999999</v>
      </c>
      <c r="F29" s="70">
        <v>91.779925502277194</v>
      </c>
      <c r="G29" s="69">
        <v>759303.02800000005</v>
      </c>
      <c r="H29" s="70">
        <v>-6.8602914619220998</v>
      </c>
      <c r="I29" s="69">
        <v>91835.658800000005</v>
      </c>
      <c r="J29" s="70">
        <v>12.985579621732199</v>
      </c>
      <c r="K29" s="69">
        <v>97533.037400000001</v>
      </c>
      <c r="L29" s="70">
        <v>12.845074206657801</v>
      </c>
      <c r="M29" s="70">
        <v>-5.8414858717401E-2</v>
      </c>
      <c r="N29" s="69">
        <v>2681810.9709000001</v>
      </c>
      <c r="O29" s="69">
        <v>238042485.87869999</v>
      </c>
      <c r="P29" s="69">
        <v>107737</v>
      </c>
      <c r="Q29" s="69">
        <v>110662</v>
      </c>
      <c r="R29" s="70">
        <v>-2.6431837487123002</v>
      </c>
      <c r="S29" s="69">
        <v>6.56425023158247</v>
      </c>
      <c r="T29" s="69">
        <v>6.369473879019</v>
      </c>
      <c r="U29" s="71">
        <v>2.9672292446492401</v>
      </c>
    </row>
    <row r="30" spans="1:21" ht="12" thickBot="1" x14ac:dyDescent="0.2">
      <c r="A30" s="52"/>
      <c r="B30" s="43" t="s">
        <v>28</v>
      </c>
      <c r="C30" s="44"/>
      <c r="D30" s="69">
        <v>778956.40449999995</v>
      </c>
      <c r="E30" s="69">
        <v>1004919.1311</v>
      </c>
      <c r="F30" s="70">
        <v>77.514337262874307</v>
      </c>
      <c r="G30" s="69">
        <v>878403.06559999997</v>
      </c>
      <c r="H30" s="70">
        <v>-11.3213016887723</v>
      </c>
      <c r="I30" s="69">
        <v>95949.1397</v>
      </c>
      <c r="J30" s="70">
        <v>12.317652072144901</v>
      </c>
      <c r="K30" s="69">
        <v>79625.715899999996</v>
      </c>
      <c r="L30" s="70">
        <v>9.0648267314061606</v>
      </c>
      <c r="M30" s="70">
        <v>0.20500190943966101</v>
      </c>
      <c r="N30" s="69">
        <v>2822790.2988</v>
      </c>
      <c r="O30" s="69">
        <v>411934124.7001</v>
      </c>
      <c r="P30" s="69">
        <v>69038</v>
      </c>
      <c r="Q30" s="69">
        <v>71011</v>
      </c>
      <c r="R30" s="70">
        <v>-2.77844277647125</v>
      </c>
      <c r="S30" s="69">
        <v>11.283009422347099</v>
      </c>
      <c r="T30" s="69">
        <v>10.8062607779076</v>
      </c>
      <c r="U30" s="71">
        <v>4.2253677772812699</v>
      </c>
    </row>
    <row r="31" spans="1:21" ht="12" thickBot="1" x14ac:dyDescent="0.2">
      <c r="A31" s="52"/>
      <c r="B31" s="43" t="s">
        <v>29</v>
      </c>
      <c r="C31" s="44"/>
      <c r="D31" s="69">
        <v>618452.61199999996</v>
      </c>
      <c r="E31" s="69">
        <v>1453019.7227</v>
      </c>
      <c r="F31" s="70">
        <v>42.563263411923401</v>
      </c>
      <c r="G31" s="69">
        <v>811779.23080000002</v>
      </c>
      <c r="H31" s="70">
        <v>-23.815171842901002</v>
      </c>
      <c r="I31" s="69">
        <v>31170.325199999999</v>
      </c>
      <c r="J31" s="70">
        <v>5.0400506999556498</v>
      </c>
      <c r="K31" s="69">
        <v>25384.519799999998</v>
      </c>
      <c r="L31" s="70">
        <v>3.1270225742267201</v>
      </c>
      <c r="M31" s="70">
        <v>0.227926525519699</v>
      </c>
      <c r="N31" s="69">
        <v>2500141.8387000002</v>
      </c>
      <c r="O31" s="69">
        <v>418097870.97719997</v>
      </c>
      <c r="P31" s="69">
        <v>23995</v>
      </c>
      <c r="Q31" s="69">
        <v>25982</v>
      </c>
      <c r="R31" s="70">
        <v>-7.6476021861288599</v>
      </c>
      <c r="S31" s="69">
        <v>25.774228464263398</v>
      </c>
      <c r="T31" s="69">
        <v>27.190732664921899</v>
      </c>
      <c r="U31" s="71">
        <v>-5.4958161119061204</v>
      </c>
    </row>
    <row r="32" spans="1:21" ht="12" thickBot="1" x14ac:dyDescent="0.2">
      <c r="A32" s="52"/>
      <c r="B32" s="43" t="s">
        <v>30</v>
      </c>
      <c r="C32" s="44"/>
      <c r="D32" s="69">
        <v>95682.198199999999</v>
      </c>
      <c r="E32" s="69">
        <v>136419.59090000001</v>
      </c>
      <c r="F32" s="70">
        <v>70.138165324171197</v>
      </c>
      <c r="G32" s="69">
        <v>123931.7286</v>
      </c>
      <c r="H32" s="70">
        <v>-22.794429416197101</v>
      </c>
      <c r="I32" s="69">
        <v>25565.187699999999</v>
      </c>
      <c r="J32" s="70">
        <v>26.718854897712799</v>
      </c>
      <c r="K32" s="69">
        <v>33598.161</v>
      </c>
      <c r="L32" s="70">
        <v>27.1102173588177</v>
      </c>
      <c r="M32" s="70">
        <v>-0.23908967219961799</v>
      </c>
      <c r="N32" s="69">
        <v>377785.33529999998</v>
      </c>
      <c r="O32" s="69">
        <v>41918666.442299999</v>
      </c>
      <c r="P32" s="69">
        <v>20364</v>
      </c>
      <c r="Q32" s="69">
        <v>21116</v>
      </c>
      <c r="R32" s="70">
        <v>-3.56128054555787</v>
      </c>
      <c r="S32" s="69">
        <v>4.69859547240228</v>
      </c>
      <c r="T32" s="69">
        <v>4.6031846988065901</v>
      </c>
      <c r="U32" s="71">
        <v>2.0306232821295702</v>
      </c>
    </row>
    <row r="33" spans="1:21" ht="12" thickBot="1" x14ac:dyDescent="0.2">
      <c r="A33" s="52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4.4200000000000003E-2</v>
      </c>
      <c r="O33" s="69">
        <v>317.39870000000002</v>
      </c>
      <c r="P33" s="72"/>
      <c r="Q33" s="69">
        <v>2</v>
      </c>
      <c r="R33" s="72"/>
      <c r="S33" s="72"/>
      <c r="T33" s="69">
        <v>2.2100000000000002E-2</v>
      </c>
      <c r="U33" s="73"/>
    </row>
    <row r="34" spans="1:21" ht="12" thickBot="1" x14ac:dyDescent="0.2">
      <c r="A34" s="52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2"/>
      <c r="B35" s="43" t="s">
        <v>32</v>
      </c>
      <c r="C35" s="44"/>
      <c r="D35" s="69">
        <v>248142.9025</v>
      </c>
      <c r="E35" s="69">
        <v>269434.13270000002</v>
      </c>
      <c r="F35" s="70">
        <v>92.097797711581507</v>
      </c>
      <c r="G35" s="69">
        <v>303190.995</v>
      </c>
      <c r="H35" s="70">
        <v>-18.1562425691436</v>
      </c>
      <c r="I35" s="69">
        <v>14500.9977</v>
      </c>
      <c r="J35" s="70">
        <v>5.8438091736272799</v>
      </c>
      <c r="K35" s="69">
        <v>16204.9462</v>
      </c>
      <c r="L35" s="70">
        <v>5.3447979878162304</v>
      </c>
      <c r="M35" s="70">
        <v>-0.105149901701</v>
      </c>
      <c r="N35" s="69">
        <v>853596.98939999996</v>
      </c>
      <c r="O35" s="69">
        <v>67552964.532900006</v>
      </c>
      <c r="P35" s="69">
        <v>16208</v>
      </c>
      <c r="Q35" s="69">
        <v>16429</v>
      </c>
      <c r="R35" s="70">
        <v>-1.3451822995921801</v>
      </c>
      <c r="S35" s="69">
        <v>15.3099026715202</v>
      </c>
      <c r="T35" s="69">
        <v>15.6352331243533</v>
      </c>
      <c r="U35" s="71">
        <v>-2.1249674789783302</v>
      </c>
    </row>
    <row r="36" spans="1:21" ht="12" customHeight="1" thickBot="1" x14ac:dyDescent="0.2">
      <c r="A36" s="52"/>
      <c r="B36" s="43" t="s">
        <v>69</v>
      </c>
      <c r="C36" s="44"/>
      <c r="D36" s="69">
        <v>35153.03</v>
      </c>
      <c r="E36" s="72"/>
      <c r="F36" s="72"/>
      <c r="G36" s="69">
        <v>18724.78</v>
      </c>
      <c r="H36" s="70">
        <v>87.735343218985804</v>
      </c>
      <c r="I36" s="69">
        <v>1535.41</v>
      </c>
      <c r="J36" s="70">
        <v>4.3677884950457999</v>
      </c>
      <c r="K36" s="69">
        <v>503.24</v>
      </c>
      <c r="L36" s="70">
        <v>2.6875616162112501</v>
      </c>
      <c r="M36" s="70">
        <v>2.0510492011763799</v>
      </c>
      <c r="N36" s="69">
        <v>242405.37</v>
      </c>
      <c r="O36" s="69">
        <v>32873917.100000001</v>
      </c>
      <c r="P36" s="69">
        <v>41</v>
      </c>
      <c r="Q36" s="69">
        <v>42</v>
      </c>
      <c r="R36" s="70">
        <v>-2.38095238095238</v>
      </c>
      <c r="S36" s="69">
        <v>857.39097560975597</v>
      </c>
      <c r="T36" s="69">
        <v>1495.76880952381</v>
      </c>
      <c r="U36" s="71">
        <v>-74.455861103512802</v>
      </c>
    </row>
    <row r="37" spans="1:21" ht="12" thickBot="1" x14ac:dyDescent="0.2">
      <c r="A37" s="52"/>
      <c r="B37" s="43" t="s">
        <v>36</v>
      </c>
      <c r="C37" s="44"/>
      <c r="D37" s="69">
        <v>60567.44</v>
      </c>
      <c r="E37" s="69">
        <v>125314.23820000001</v>
      </c>
      <c r="F37" s="70">
        <v>48.332448786334297</v>
      </c>
      <c r="G37" s="69">
        <v>278931.71000000002</v>
      </c>
      <c r="H37" s="70">
        <v>-78.285925253890994</v>
      </c>
      <c r="I37" s="69">
        <v>-11822.98</v>
      </c>
      <c r="J37" s="70">
        <v>-19.5203561517541</v>
      </c>
      <c r="K37" s="69">
        <v>-22529.17</v>
      </c>
      <c r="L37" s="70">
        <v>-8.0769482967712793</v>
      </c>
      <c r="M37" s="70">
        <v>-0.475214577367919</v>
      </c>
      <c r="N37" s="69">
        <v>542996.87</v>
      </c>
      <c r="O37" s="69">
        <v>163952193.13999999</v>
      </c>
      <c r="P37" s="69">
        <v>113</v>
      </c>
      <c r="Q37" s="69">
        <v>60</v>
      </c>
      <c r="R37" s="70">
        <v>88.3333333333333</v>
      </c>
      <c r="S37" s="69">
        <v>535.99504424778797</v>
      </c>
      <c r="T37" s="69">
        <v>2029.28833333333</v>
      </c>
      <c r="U37" s="71">
        <v>-278.60207013317199</v>
      </c>
    </row>
    <row r="38" spans="1:21" ht="12" thickBot="1" x14ac:dyDescent="0.2">
      <c r="A38" s="52"/>
      <c r="B38" s="43" t="s">
        <v>37</v>
      </c>
      <c r="C38" s="44"/>
      <c r="D38" s="69">
        <v>81502.55</v>
      </c>
      <c r="E38" s="69">
        <v>66324.723800000007</v>
      </c>
      <c r="F38" s="70">
        <v>122.884115199286</v>
      </c>
      <c r="G38" s="69">
        <v>142070.92000000001</v>
      </c>
      <c r="H38" s="70">
        <v>-42.632489463712901</v>
      </c>
      <c r="I38" s="69">
        <v>-3526.52</v>
      </c>
      <c r="J38" s="70">
        <v>-4.3268830239053901</v>
      </c>
      <c r="K38" s="69">
        <v>-11455.53</v>
      </c>
      <c r="L38" s="70">
        <v>-8.0632475667786192</v>
      </c>
      <c r="M38" s="70">
        <v>-0.69215566630265002</v>
      </c>
      <c r="N38" s="69">
        <v>163245.54999999999</v>
      </c>
      <c r="O38" s="69">
        <v>142683560.09</v>
      </c>
      <c r="P38" s="69">
        <v>28</v>
      </c>
      <c r="Q38" s="69">
        <v>11</v>
      </c>
      <c r="R38" s="70">
        <v>154.54545454545499</v>
      </c>
      <c r="S38" s="69">
        <v>2910.80535714286</v>
      </c>
      <c r="T38" s="69">
        <v>1289.53636363636</v>
      </c>
      <c r="U38" s="71">
        <v>55.698296333282599</v>
      </c>
    </row>
    <row r="39" spans="1:21" ht="12" thickBot="1" x14ac:dyDescent="0.2">
      <c r="A39" s="52"/>
      <c r="B39" s="43" t="s">
        <v>38</v>
      </c>
      <c r="C39" s="44"/>
      <c r="D39" s="69">
        <v>51520.55</v>
      </c>
      <c r="E39" s="69">
        <v>72546.3848</v>
      </c>
      <c r="F39" s="70">
        <v>71.017391344909598</v>
      </c>
      <c r="G39" s="69">
        <v>103341.96</v>
      </c>
      <c r="H39" s="70">
        <v>-50.145565267002901</v>
      </c>
      <c r="I39" s="69">
        <v>-5679.48</v>
      </c>
      <c r="J39" s="70">
        <v>-11.0237177204048</v>
      </c>
      <c r="K39" s="69">
        <v>-21453.01</v>
      </c>
      <c r="L39" s="70">
        <v>-20.759244357277499</v>
      </c>
      <c r="M39" s="70">
        <v>-0.73525952768399405</v>
      </c>
      <c r="N39" s="69">
        <v>259718.95</v>
      </c>
      <c r="O39" s="69">
        <v>108033924.77</v>
      </c>
      <c r="P39" s="69">
        <v>39</v>
      </c>
      <c r="Q39" s="69">
        <v>47</v>
      </c>
      <c r="R39" s="70">
        <v>-17.021276595744698</v>
      </c>
      <c r="S39" s="69">
        <v>1321.0397435897401</v>
      </c>
      <c r="T39" s="69">
        <v>1598.8372340425501</v>
      </c>
      <c r="U39" s="71">
        <v>-21.028700446054199</v>
      </c>
    </row>
    <row r="40" spans="1:21" ht="12" thickBot="1" x14ac:dyDescent="0.2">
      <c r="A40" s="52"/>
      <c r="B40" s="43" t="s">
        <v>72</v>
      </c>
      <c r="C40" s="44"/>
      <c r="D40" s="69">
        <v>98.28</v>
      </c>
      <c r="E40" s="72"/>
      <c r="F40" s="72"/>
      <c r="G40" s="72"/>
      <c r="H40" s="72"/>
      <c r="I40" s="69">
        <v>-5691.08</v>
      </c>
      <c r="J40" s="70">
        <v>-5790.6796906796899</v>
      </c>
      <c r="K40" s="72"/>
      <c r="L40" s="72"/>
      <c r="M40" s="72"/>
      <c r="N40" s="69">
        <v>118.79</v>
      </c>
      <c r="O40" s="69">
        <v>4739.3</v>
      </c>
      <c r="P40" s="69">
        <v>62</v>
      </c>
      <c r="Q40" s="69">
        <v>2</v>
      </c>
      <c r="R40" s="70">
        <v>3000</v>
      </c>
      <c r="S40" s="69">
        <v>1.58516129032258</v>
      </c>
      <c r="T40" s="69">
        <v>10.255000000000001</v>
      </c>
      <c r="U40" s="71">
        <v>-546.93732193732205</v>
      </c>
    </row>
    <row r="41" spans="1:21" ht="12" customHeight="1" thickBot="1" x14ac:dyDescent="0.2">
      <c r="A41" s="52"/>
      <c r="B41" s="43" t="s">
        <v>33</v>
      </c>
      <c r="C41" s="44"/>
      <c r="D41" s="69">
        <v>103828.2896</v>
      </c>
      <c r="E41" s="69">
        <v>113029.32520000001</v>
      </c>
      <c r="F41" s="70">
        <v>91.8596031749113</v>
      </c>
      <c r="G41" s="69">
        <v>200364.9559</v>
      </c>
      <c r="H41" s="70">
        <v>-48.180414517287403</v>
      </c>
      <c r="I41" s="69">
        <v>5503.5365000000002</v>
      </c>
      <c r="J41" s="70">
        <v>5.3006136585726802</v>
      </c>
      <c r="K41" s="69">
        <v>10761.1286</v>
      </c>
      <c r="L41" s="70">
        <v>5.3707638402449804</v>
      </c>
      <c r="M41" s="70">
        <v>-0.48857255548456102</v>
      </c>
      <c r="N41" s="69">
        <v>302282.1347</v>
      </c>
      <c r="O41" s="69">
        <v>64150084.535999998</v>
      </c>
      <c r="P41" s="69">
        <v>147</v>
      </c>
      <c r="Q41" s="69">
        <v>156</v>
      </c>
      <c r="R41" s="70">
        <v>-5.7692307692307701</v>
      </c>
      <c r="S41" s="69">
        <v>706.314895238095</v>
      </c>
      <c r="T41" s="69">
        <v>448.15362692307701</v>
      </c>
      <c r="U41" s="71">
        <v>36.550449389573402</v>
      </c>
    </row>
    <row r="42" spans="1:21" ht="12" thickBot="1" x14ac:dyDescent="0.2">
      <c r="A42" s="52"/>
      <c r="B42" s="43" t="s">
        <v>34</v>
      </c>
      <c r="C42" s="44"/>
      <c r="D42" s="69">
        <v>324445.78529999999</v>
      </c>
      <c r="E42" s="69">
        <v>350803.60249999998</v>
      </c>
      <c r="F42" s="70">
        <v>92.486446258772403</v>
      </c>
      <c r="G42" s="69">
        <v>545278.47230000002</v>
      </c>
      <c r="H42" s="70">
        <v>-40.499065746813997</v>
      </c>
      <c r="I42" s="69">
        <v>23353.1947</v>
      </c>
      <c r="J42" s="70">
        <v>7.1978727288463302</v>
      </c>
      <c r="K42" s="69">
        <v>36748.565799999997</v>
      </c>
      <c r="L42" s="70">
        <v>6.7394125509840004</v>
      </c>
      <c r="M42" s="70">
        <v>-0.36451411935102002</v>
      </c>
      <c r="N42" s="69">
        <v>1386067.1254</v>
      </c>
      <c r="O42" s="69">
        <v>165456077.02759999</v>
      </c>
      <c r="P42" s="69">
        <v>1766</v>
      </c>
      <c r="Q42" s="69">
        <v>1774</v>
      </c>
      <c r="R42" s="70">
        <v>-0.45095828635851598</v>
      </c>
      <c r="S42" s="69">
        <v>183.71788522083801</v>
      </c>
      <c r="T42" s="69">
        <v>175.420016178129</v>
      </c>
      <c r="U42" s="71">
        <v>4.5166364900918996</v>
      </c>
    </row>
    <row r="43" spans="1:21" ht="12" thickBot="1" x14ac:dyDescent="0.2">
      <c r="A43" s="52"/>
      <c r="B43" s="43" t="s">
        <v>39</v>
      </c>
      <c r="C43" s="44"/>
      <c r="D43" s="69">
        <v>107905.16</v>
      </c>
      <c r="E43" s="69">
        <v>53967.397499999999</v>
      </c>
      <c r="F43" s="70">
        <v>199.94508721677801</v>
      </c>
      <c r="G43" s="69">
        <v>139979.48000000001</v>
      </c>
      <c r="H43" s="70">
        <v>-22.913587048616002</v>
      </c>
      <c r="I43" s="69">
        <v>-6254.66</v>
      </c>
      <c r="J43" s="70">
        <v>-5.7964419866482801</v>
      </c>
      <c r="K43" s="69">
        <v>-18947.95</v>
      </c>
      <c r="L43" s="70">
        <v>-13.5362340251585</v>
      </c>
      <c r="M43" s="70">
        <v>-0.66990307658612203</v>
      </c>
      <c r="N43" s="69">
        <v>445850.57</v>
      </c>
      <c r="O43" s="69">
        <v>78516243.709999993</v>
      </c>
      <c r="P43" s="69">
        <v>76</v>
      </c>
      <c r="Q43" s="69">
        <v>74</v>
      </c>
      <c r="R43" s="70">
        <v>2.7027027027027</v>
      </c>
      <c r="S43" s="69">
        <v>1419.8047368421101</v>
      </c>
      <c r="T43" s="69">
        <v>1238.9937837837799</v>
      </c>
      <c r="U43" s="71">
        <v>12.7349168774065</v>
      </c>
    </row>
    <row r="44" spans="1:21" ht="12" thickBot="1" x14ac:dyDescent="0.2">
      <c r="A44" s="52"/>
      <c r="B44" s="43" t="s">
        <v>40</v>
      </c>
      <c r="C44" s="44"/>
      <c r="D44" s="69">
        <v>76826.539999999994</v>
      </c>
      <c r="E44" s="69">
        <v>11420.6726</v>
      </c>
      <c r="F44" s="70">
        <v>672.69715795898003</v>
      </c>
      <c r="G44" s="69">
        <v>68988.960000000006</v>
      </c>
      <c r="H44" s="70">
        <v>11.360629294890099</v>
      </c>
      <c r="I44" s="69">
        <v>10236.34</v>
      </c>
      <c r="J44" s="70">
        <v>13.323963307471599</v>
      </c>
      <c r="K44" s="69">
        <v>9100.9699999999993</v>
      </c>
      <c r="L44" s="70">
        <v>13.1919223017712</v>
      </c>
      <c r="M44" s="70">
        <v>0.124752636257454</v>
      </c>
      <c r="N44" s="69">
        <v>256569.3</v>
      </c>
      <c r="O44" s="69">
        <v>31545418.960000001</v>
      </c>
      <c r="P44" s="69">
        <v>58</v>
      </c>
      <c r="Q44" s="69">
        <v>46</v>
      </c>
      <c r="R44" s="70">
        <v>26.086956521739101</v>
      </c>
      <c r="S44" s="69">
        <v>1324.5955172413801</v>
      </c>
      <c r="T44" s="69">
        <v>1032.1810869565199</v>
      </c>
      <c r="U44" s="71">
        <v>22.075752671566001</v>
      </c>
    </row>
    <row r="45" spans="1:21" ht="12" thickBot="1" x14ac:dyDescent="0.2">
      <c r="A45" s="52"/>
      <c r="B45" s="43" t="s">
        <v>75</v>
      </c>
      <c r="C45" s="44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69">
        <v>-8.5470000000000006</v>
      </c>
      <c r="P45" s="72"/>
      <c r="Q45" s="72"/>
      <c r="R45" s="72"/>
      <c r="S45" s="72"/>
      <c r="T45" s="72"/>
      <c r="U45" s="73"/>
    </row>
    <row r="46" spans="1:21" ht="12" thickBot="1" x14ac:dyDescent="0.2">
      <c r="A46" s="53"/>
      <c r="B46" s="43" t="s">
        <v>35</v>
      </c>
      <c r="C46" s="44"/>
      <c r="D46" s="74">
        <v>3251.0819000000001</v>
      </c>
      <c r="E46" s="75"/>
      <c r="F46" s="75"/>
      <c r="G46" s="74">
        <v>8701.9693000000007</v>
      </c>
      <c r="H46" s="76">
        <v>-62.639699268991897</v>
      </c>
      <c r="I46" s="74">
        <v>202.8535</v>
      </c>
      <c r="J46" s="76">
        <v>6.2395690493063203</v>
      </c>
      <c r="K46" s="74">
        <v>726.33249999999998</v>
      </c>
      <c r="L46" s="76">
        <v>8.3467600833756102</v>
      </c>
      <c r="M46" s="76">
        <v>-0.72071537484554304</v>
      </c>
      <c r="N46" s="74">
        <v>58563.036200000002</v>
      </c>
      <c r="O46" s="74">
        <v>8786197.3791000005</v>
      </c>
      <c r="P46" s="74">
        <v>18</v>
      </c>
      <c r="Q46" s="74">
        <v>16</v>
      </c>
      <c r="R46" s="76">
        <v>12.5</v>
      </c>
      <c r="S46" s="74">
        <v>180.615661111111</v>
      </c>
      <c r="T46" s="74">
        <v>1587.5890812499999</v>
      </c>
      <c r="U46" s="77">
        <v>-778.98749836169895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0:C20"/>
    <mergeCell ref="B21:C21"/>
    <mergeCell ref="B22:C22"/>
    <mergeCell ref="B23:C23"/>
    <mergeCell ref="B24:C24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6:C46"/>
    <mergeCell ref="B37:C37"/>
    <mergeCell ref="B38:C38"/>
    <mergeCell ref="B39:C39"/>
    <mergeCell ref="B40:C40"/>
    <mergeCell ref="B41:C41"/>
    <mergeCell ref="B42:C42"/>
    <mergeCell ref="B19:C19"/>
    <mergeCell ref="B43:C43"/>
    <mergeCell ref="B44:C44"/>
    <mergeCell ref="B45:C4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45241</v>
      </c>
      <c r="D2" s="37">
        <v>467785.67817094002</v>
      </c>
      <c r="E2" s="37">
        <v>353247.86717521399</v>
      </c>
      <c r="F2" s="37">
        <v>114537.810995726</v>
      </c>
      <c r="G2" s="37">
        <v>353247.86717521399</v>
      </c>
      <c r="H2" s="37">
        <v>0.24485104256199899</v>
      </c>
    </row>
    <row r="3" spans="1:8" x14ac:dyDescent="0.15">
      <c r="A3" s="37">
        <v>2</v>
      </c>
      <c r="B3" s="37">
        <v>13</v>
      </c>
      <c r="C3" s="37">
        <v>7144.268</v>
      </c>
      <c r="D3" s="37">
        <v>66487.115566273395</v>
      </c>
      <c r="E3" s="37">
        <v>51456.794217956303</v>
      </c>
      <c r="F3" s="37">
        <v>15030.3213483171</v>
      </c>
      <c r="G3" s="37">
        <v>51456.794217956303</v>
      </c>
      <c r="H3" s="37">
        <v>0.226063669935193</v>
      </c>
    </row>
    <row r="4" spans="1:8" x14ac:dyDescent="0.15">
      <c r="A4" s="37">
        <v>3</v>
      </c>
      <c r="B4" s="37">
        <v>14</v>
      </c>
      <c r="C4" s="37">
        <v>92173</v>
      </c>
      <c r="D4" s="37">
        <v>82211.505295340699</v>
      </c>
      <c r="E4" s="37">
        <v>60708.455902563699</v>
      </c>
      <c r="F4" s="37">
        <v>21503.049392777099</v>
      </c>
      <c r="G4" s="37">
        <v>60708.455902563699</v>
      </c>
      <c r="H4" s="37">
        <v>0.26155766538428499</v>
      </c>
    </row>
    <row r="5" spans="1:8" x14ac:dyDescent="0.15">
      <c r="A5" s="37">
        <v>4</v>
      </c>
      <c r="B5" s="37">
        <v>15</v>
      </c>
      <c r="C5" s="37">
        <v>3695</v>
      </c>
      <c r="D5" s="37">
        <v>57669.260247008497</v>
      </c>
      <c r="E5" s="37">
        <v>45682.409754700901</v>
      </c>
      <c r="F5" s="37">
        <v>11986.8504923077</v>
      </c>
      <c r="G5" s="37">
        <v>45682.409754700901</v>
      </c>
      <c r="H5" s="37">
        <v>0.207855111041232</v>
      </c>
    </row>
    <row r="6" spans="1:8" x14ac:dyDescent="0.15">
      <c r="A6" s="37">
        <v>5</v>
      </c>
      <c r="B6" s="37">
        <v>16</v>
      </c>
      <c r="C6" s="37">
        <v>3781</v>
      </c>
      <c r="D6" s="37">
        <v>187463.34312393199</v>
      </c>
      <c r="E6" s="37">
        <v>161454.72686324801</v>
      </c>
      <c r="F6" s="37">
        <v>26008.616260683801</v>
      </c>
      <c r="G6" s="37">
        <v>161454.72686324801</v>
      </c>
      <c r="H6" s="37">
        <v>0.138739744140216</v>
      </c>
    </row>
    <row r="7" spans="1:8" x14ac:dyDescent="0.15">
      <c r="A7" s="37">
        <v>6</v>
      </c>
      <c r="B7" s="37">
        <v>17</v>
      </c>
      <c r="C7" s="37">
        <v>15824</v>
      </c>
      <c r="D7" s="37">
        <v>261874.56829401699</v>
      </c>
      <c r="E7" s="37">
        <v>187346.828790598</v>
      </c>
      <c r="F7" s="37">
        <v>74527.739503418794</v>
      </c>
      <c r="G7" s="37">
        <v>187346.828790598</v>
      </c>
      <c r="H7" s="37">
        <v>0.28459326917054201</v>
      </c>
    </row>
    <row r="8" spans="1:8" x14ac:dyDescent="0.15">
      <c r="A8" s="37">
        <v>7</v>
      </c>
      <c r="B8" s="37">
        <v>18</v>
      </c>
      <c r="C8" s="37">
        <v>81102</v>
      </c>
      <c r="D8" s="37">
        <v>159068.862223932</v>
      </c>
      <c r="E8" s="37">
        <v>127641.975951282</v>
      </c>
      <c r="F8" s="37">
        <v>31426.886272649601</v>
      </c>
      <c r="G8" s="37">
        <v>127641.975951282</v>
      </c>
      <c r="H8" s="37">
        <v>0.19756780700680401</v>
      </c>
    </row>
    <row r="9" spans="1:8" x14ac:dyDescent="0.15">
      <c r="A9" s="37">
        <v>8</v>
      </c>
      <c r="B9" s="37">
        <v>19</v>
      </c>
      <c r="C9" s="37">
        <v>9987</v>
      </c>
      <c r="D9" s="37">
        <v>92324.740340170902</v>
      </c>
      <c r="E9" s="37">
        <v>79829.211778632496</v>
      </c>
      <c r="F9" s="37">
        <v>12495.5285615385</v>
      </c>
      <c r="G9" s="37">
        <v>79829.211778632496</v>
      </c>
      <c r="H9" s="37">
        <v>0.13534322994571801</v>
      </c>
    </row>
    <row r="10" spans="1:8" x14ac:dyDescent="0.15">
      <c r="A10" s="37">
        <v>9</v>
      </c>
      <c r="B10" s="37">
        <v>21</v>
      </c>
      <c r="C10" s="37">
        <v>109148</v>
      </c>
      <c r="D10" s="37">
        <v>494115.290680342</v>
      </c>
      <c r="E10" s="37">
        <v>466406.70318547002</v>
      </c>
      <c r="F10" s="37">
        <v>27708.587494871801</v>
      </c>
      <c r="G10" s="37">
        <v>466406.70318547002</v>
      </c>
      <c r="H10" s="37">
        <v>5.6077170687675197E-2</v>
      </c>
    </row>
    <row r="11" spans="1:8" x14ac:dyDescent="0.15">
      <c r="A11" s="37">
        <v>10</v>
      </c>
      <c r="B11" s="37">
        <v>22</v>
      </c>
      <c r="C11" s="37">
        <v>28812</v>
      </c>
      <c r="D11" s="37">
        <v>632130.70702051301</v>
      </c>
      <c r="E11" s="37">
        <v>597599.70182307705</v>
      </c>
      <c r="F11" s="37">
        <v>34531.005197435901</v>
      </c>
      <c r="G11" s="37">
        <v>597599.70182307705</v>
      </c>
      <c r="H11" s="37">
        <v>5.4626368904295897E-2</v>
      </c>
    </row>
    <row r="12" spans="1:8" x14ac:dyDescent="0.15">
      <c r="A12" s="37">
        <v>11</v>
      </c>
      <c r="B12" s="37">
        <v>23</v>
      </c>
      <c r="C12" s="37">
        <v>145102.62400000001</v>
      </c>
      <c r="D12" s="37">
        <v>1343650.1761213699</v>
      </c>
      <c r="E12" s="37">
        <v>1303249.0954811999</v>
      </c>
      <c r="F12" s="37">
        <v>40401.080640170898</v>
      </c>
      <c r="G12" s="37">
        <v>1303249.0954811999</v>
      </c>
      <c r="H12" s="37">
        <v>3.0068154165538999E-2</v>
      </c>
    </row>
    <row r="13" spans="1:8" x14ac:dyDescent="0.15">
      <c r="A13" s="37">
        <v>12</v>
      </c>
      <c r="B13" s="37">
        <v>24</v>
      </c>
      <c r="C13" s="37">
        <v>23126</v>
      </c>
      <c r="D13" s="37">
        <v>469225.00535555597</v>
      </c>
      <c r="E13" s="37">
        <v>435863.62312222202</v>
      </c>
      <c r="F13" s="37">
        <v>33361.382233333301</v>
      </c>
      <c r="G13" s="37">
        <v>435863.62312222202</v>
      </c>
      <c r="H13" s="37">
        <v>7.1098901065713094E-2</v>
      </c>
    </row>
    <row r="14" spans="1:8" x14ac:dyDescent="0.15">
      <c r="A14" s="37">
        <v>13</v>
      </c>
      <c r="B14" s="37">
        <v>25</v>
      </c>
      <c r="C14" s="37">
        <v>72330</v>
      </c>
      <c r="D14" s="37">
        <v>860473.75569999998</v>
      </c>
      <c r="E14" s="37">
        <v>785260.43689999997</v>
      </c>
      <c r="F14" s="37">
        <v>75213.318799999994</v>
      </c>
      <c r="G14" s="37">
        <v>785260.43689999997</v>
      </c>
      <c r="H14" s="37">
        <v>8.7409195576004003E-2</v>
      </c>
    </row>
    <row r="15" spans="1:8" x14ac:dyDescent="0.15">
      <c r="A15" s="37">
        <v>14</v>
      </c>
      <c r="B15" s="37">
        <v>26</v>
      </c>
      <c r="C15" s="37">
        <v>48385</v>
      </c>
      <c r="D15" s="37">
        <v>280767.59938593901</v>
      </c>
      <c r="E15" s="37">
        <v>244054.93991445401</v>
      </c>
      <c r="F15" s="37">
        <v>36712.659471484803</v>
      </c>
      <c r="G15" s="37">
        <v>244054.93991445401</v>
      </c>
      <c r="H15" s="37">
        <v>0.130758177053828</v>
      </c>
    </row>
    <row r="16" spans="1:8" x14ac:dyDescent="0.15">
      <c r="A16" s="37">
        <v>15</v>
      </c>
      <c r="B16" s="37">
        <v>27</v>
      </c>
      <c r="C16" s="37">
        <v>110232.32799999999</v>
      </c>
      <c r="D16" s="37">
        <v>883414.88619999995</v>
      </c>
      <c r="E16" s="37">
        <v>783826.68259999994</v>
      </c>
      <c r="F16" s="37">
        <v>99588.203599999993</v>
      </c>
      <c r="G16" s="37">
        <v>783826.68259999994</v>
      </c>
      <c r="H16" s="37">
        <v>0.11273095479336701</v>
      </c>
    </row>
    <row r="17" spans="1:8" x14ac:dyDescent="0.15">
      <c r="A17" s="37">
        <v>16</v>
      </c>
      <c r="B17" s="37">
        <v>29</v>
      </c>
      <c r="C17" s="37">
        <v>158291</v>
      </c>
      <c r="D17" s="37">
        <v>2026101.0711546999</v>
      </c>
      <c r="E17" s="37">
        <v>1861848.28695128</v>
      </c>
      <c r="F17" s="37">
        <v>164252.784203419</v>
      </c>
      <c r="G17" s="37">
        <v>1861848.28695128</v>
      </c>
      <c r="H17" s="37">
        <v>8.1068405985200501E-2</v>
      </c>
    </row>
    <row r="18" spans="1:8" x14ac:dyDescent="0.15">
      <c r="A18" s="37">
        <v>17</v>
      </c>
      <c r="B18" s="37">
        <v>31</v>
      </c>
      <c r="C18" s="37">
        <v>29586.203000000001</v>
      </c>
      <c r="D18" s="37">
        <v>279474.095980349</v>
      </c>
      <c r="E18" s="37">
        <v>241295.50192095499</v>
      </c>
      <c r="F18" s="37">
        <v>38178.5940593942</v>
      </c>
      <c r="G18" s="37">
        <v>241295.50192095499</v>
      </c>
      <c r="H18" s="37">
        <v>0.136608704021279</v>
      </c>
    </row>
    <row r="19" spans="1:8" x14ac:dyDescent="0.15">
      <c r="A19" s="37">
        <v>18</v>
      </c>
      <c r="B19" s="37">
        <v>32</v>
      </c>
      <c r="C19" s="37">
        <v>25750.451000000001</v>
      </c>
      <c r="D19" s="37">
        <v>366257.69443545101</v>
      </c>
      <c r="E19" s="37">
        <v>340687.38243282703</v>
      </c>
      <c r="F19" s="37">
        <v>25570.312002623799</v>
      </c>
      <c r="G19" s="37">
        <v>340687.38243282703</v>
      </c>
      <c r="H19" s="37">
        <v>6.9815084819003795E-2</v>
      </c>
    </row>
    <row r="20" spans="1:8" x14ac:dyDescent="0.15">
      <c r="A20" s="37">
        <v>19</v>
      </c>
      <c r="B20" s="37">
        <v>33</v>
      </c>
      <c r="C20" s="37">
        <v>51538.61</v>
      </c>
      <c r="D20" s="37">
        <v>645781.01963641203</v>
      </c>
      <c r="E20" s="37">
        <v>538019.22806080699</v>
      </c>
      <c r="F20" s="37">
        <v>107761.791575604</v>
      </c>
      <c r="G20" s="37">
        <v>538019.22806080699</v>
      </c>
      <c r="H20" s="37">
        <v>0.166870484419435</v>
      </c>
    </row>
    <row r="21" spans="1:8" x14ac:dyDescent="0.15">
      <c r="A21" s="37">
        <v>20</v>
      </c>
      <c r="B21" s="37">
        <v>34</v>
      </c>
      <c r="C21" s="37">
        <v>34236.571000000004</v>
      </c>
      <c r="D21" s="37">
        <v>223592.226693306</v>
      </c>
      <c r="E21" s="37">
        <v>162255.23757681399</v>
      </c>
      <c r="F21" s="37">
        <v>61336.989116492303</v>
      </c>
      <c r="G21" s="37">
        <v>162255.23757681399</v>
      </c>
      <c r="H21" s="37">
        <v>0.274325230459045</v>
      </c>
    </row>
    <row r="22" spans="1:8" x14ac:dyDescent="0.15">
      <c r="A22" s="37">
        <v>21</v>
      </c>
      <c r="B22" s="37">
        <v>35</v>
      </c>
      <c r="C22" s="37">
        <v>45278.440999999999</v>
      </c>
      <c r="D22" s="37">
        <v>1214418.8616070801</v>
      </c>
      <c r="E22" s="37">
        <v>1171813.3299221201</v>
      </c>
      <c r="F22" s="37">
        <v>42605.5316849558</v>
      </c>
      <c r="G22" s="37">
        <v>1171813.3299221201</v>
      </c>
      <c r="H22" s="37">
        <v>3.5083061562939201E-2</v>
      </c>
    </row>
    <row r="23" spans="1:8" x14ac:dyDescent="0.15">
      <c r="A23" s="37">
        <v>22</v>
      </c>
      <c r="B23" s="37">
        <v>36</v>
      </c>
      <c r="C23" s="37">
        <v>151565.465</v>
      </c>
      <c r="D23" s="37">
        <v>707212.680371681</v>
      </c>
      <c r="E23" s="37">
        <v>615376.91545999702</v>
      </c>
      <c r="F23" s="37">
        <v>91835.764911684906</v>
      </c>
      <c r="G23" s="37">
        <v>615376.91545999702</v>
      </c>
      <c r="H23" s="37">
        <v>0.12985593649624599</v>
      </c>
    </row>
    <row r="24" spans="1:8" x14ac:dyDescent="0.15">
      <c r="A24" s="37">
        <v>23</v>
      </c>
      <c r="B24" s="37">
        <v>37</v>
      </c>
      <c r="C24" s="37">
        <v>134244.11600000001</v>
      </c>
      <c r="D24" s="37">
        <v>778956.400927827</v>
      </c>
      <c r="E24" s="37">
        <v>683007.259192336</v>
      </c>
      <c r="F24" s="37">
        <v>95949.141735490295</v>
      </c>
      <c r="G24" s="37">
        <v>683007.259192336</v>
      </c>
      <c r="H24" s="37">
        <v>0.123176523899417</v>
      </c>
    </row>
    <row r="25" spans="1:8" x14ac:dyDescent="0.15">
      <c r="A25" s="37">
        <v>24</v>
      </c>
      <c r="B25" s="37">
        <v>38</v>
      </c>
      <c r="C25" s="37">
        <v>130650.374</v>
      </c>
      <c r="D25" s="37">
        <v>618452.59859292</v>
      </c>
      <c r="E25" s="37">
        <v>587282.28707964602</v>
      </c>
      <c r="F25" s="37">
        <v>31170.311513274301</v>
      </c>
      <c r="G25" s="37">
        <v>587282.28707964602</v>
      </c>
      <c r="H25" s="37">
        <v>5.0400485961562498E-2</v>
      </c>
    </row>
    <row r="26" spans="1:8" x14ac:dyDescent="0.15">
      <c r="A26" s="37">
        <v>25</v>
      </c>
      <c r="B26" s="37">
        <v>39</v>
      </c>
      <c r="C26" s="37">
        <v>63782.616000000002</v>
      </c>
      <c r="D26" s="37">
        <v>95682.125298706596</v>
      </c>
      <c r="E26" s="37">
        <v>70116.992614271905</v>
      </c>
      <c r="F26" s="37">
        <v>25565.132684434699</v>
      </c>
      <c r="G26" s="37">
        <v>70116.992614271905</v>
      </c>
      <c r="H26" s="37">
        <v>0.267188177568421</v>
      </c>
    </row>
    <row r="27" spans="1:8" x14ac:dyDescent="0.15">
      <c r="A27" s="37">
        <v>26</v>
      </c>
      <c r="B27" s="37">
        <v>42</v>
      </c>
      <c r="C27" s="37">
        <v>14006.43</v>
      </c>
      <c r="D27" s="37">
        <v>248142.9026</v>
      </c>
      <c r="E27" s="37">
        <v>233641.89799999999</v>
      </c>
      <c r="F27" s="37">
        <v>14501.0046</v>
      </c>
      <c r="G27" s="37">
        <v>233641.89799999999</v>
      </c>
      <c r="H27" s="37">
        <v>5.8438119519280601E-2</v>
      </c>
    </row>
    <row r="28" spans="1:8" x14ac:dyDescent="0.15">
      <c r="A28" s="37">
        <v>27</v>
      </c>
      <c r="B28" s="37">
        <v>75</v>
      </c>
      <c r="C28" s="37">
        <v>161</v>
      </c>
      <c r="D28" s="37">
        <v>103828.290598291</v>
      </c>
      <c r="E28" s="37">
        <v>98324.752991453002</v>
      </c>
      <c r="F28" s="37">
        <v>5503.5376068376099</v>
      </c>
      <c r="G28" s="37">
        <v>98324.752991453002</v>
      </c>
      <c r="H28" s="37">
        <v>5.3006146736352198E-2</v>
      </c>
    </row>
    <row r="29" spans="1:8" x14ac:dyDescent="0.15">
      <c r="A29" s="37">
        <v>28</v>
      </c>
      <c r="B29" s="37">
        <v>76</v>
      </c>
      <c r="C29" s="37">
        <v>1844</v>
      </c>
      <c r="D29" s="37">
        <v>324445.78104615398</v>
      </c>
      <c r="E29" s="37">
        <v>301092.59029743599</v>
      </c>
      <c r="F29" s="37">
        <v>23353.190748717901</v>
      </c>
      <c r="G29" s="37">
        <v>301092.59029743599</v>
      </c>
      <c r="H29" s="37">
        <v>7.1978716053625796E-2</v>
      </c>
    </row>
    <row r="30" spans="1:8" x14ac:dyDescent="0.15">
      <c r="A30" s="37">
        <v>29</v>
      </c>
      <c r="B30" s="37">
        <v>99</v>
      </c>
      <c r="C30" s="37">
        <v>18</v>
      </c>
      <c r="D30" s="37">
        <v>3251.0816125860401</v>
      </c>
      <c r="E30" s="37">
        <v>3048.2288026624301</v>
      </c>
      <c r="F30" s="37">
        <v>202.852809923606</v>
      </c>
      <c r="G30" s="37">
        <v>3048.2288026624301</v>
      </c>
      <c r="H30" s="37">
        <v>6.2395483748637501E-2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39</v>
      </c>
      <c r="D32" s="34">
        <v>35153.03</v>
      </c>
      <c r="E32" s="34">
        <v>33617.620000000003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7</v>
      </c>
      <c r="D33" s="34">
        <v>60567.44</v>
      </c>
      <c r="E33" s="34">
        <v>72390.42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24</v>
      </c>
      <c r="D34" s="34">
        <v>81502.55</v>
      </c>
      <c r="E34" s="34">
        <v>85029.07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29</v>
      </c>
      <c r="D35" s="34">
        <v>51520.55</v>
      </c>
      <c r="E35" s="34">
        <v>57200.03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144</v>
      </c>
      <c r="D36" s="34">
        <v>98.28</v>
      </c>
      <c r="E36" s="34">
        <v>5789.36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74</v>
      </c>
      <c r="D37" s="34">
        <v>107905.16</v>
      </c>
      <c r="E37" s="34">
        <v>114159.82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54</v>
      </c>
      <c r="D38" s="34">
        <v>76826.539999999994</v>
      </c>
      <c r="E38" s="34">
        <v>66590.2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2015-12-05T00:47:57Z</dcterms:modified>
</cp:coreProperties>
</file>