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<sst xmlns="http://schemas.openxmlformats.org/spreadsheetml/2006/main" count="118" uniqueCount="76">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</sst>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13906675.811699998</v>
      </c>
      <c r="F3" s="25">
        <f>RA!I7</f>
        <v>1661806.4650000001</v>
      </c>
      <c r="G3" s="16">
        <f>SUM(G4:G40)</f>
        <v>12244869.346699996</v>
      </c>
      <c r="H3" s="27">
        <f>RA!J7</f>
        <v>11.949703059892199</v>
      </c>
      <c r="I3" s="20">
        <f>SUM(I4:I40)</f>
        <v>13906680.063223418</v>
      </c>
      <c r="J3" s="21">
        <f>SUM(J4:J40)</f>
        <v>12244869.370989123</v>
      </c>
      <c r="K3" s="22">
        <f>E3-I3</f>
        <v>-4.251523420214653</v>
      </c>
      <c r="L3" s="22">
        <f>G3-J3</f>
        <v>-2.4289127439260483E-2</v>
      </c>
    </row>
    <row r="4" spans="1:13">
      <c r="A4" s="63">
        <f>RA!A8</f>
        <v>42346</v>
      </c>
      <c r="B4" s="12">
        <v>12</v>
      </c>
      <c r="C4" s="60" t="s">
        <v>6</v>
      </c>
      <c r="D4" s="60"/>
      <c r="E4" s="15">
        <f>VLOOKUP(C4,RA!B8:D36,3,0)</f>
        <v>520284.22610000003</v>
      </c>
      <c r="F4" s="25">
        <f>VLOOKUP(C4,RA!B8:I39,8,0)</f>
        <v>131227.7384</v>
      </c>
      <c r="G4" s="16">
        <f t="shared" ref="G4:G40" si="0">E4-F4</f>
        <v>389056.48770000006</v>
      </c>
      <c r="H4" s="27">
        <f>RA!J8</f>
        <v>25.222317305998398</v>
      </c>
      <c r="I4" s="20">
        <f>VLOOKUP(B4,RMS!B:D,3,FALSE)</f>
        <v>520284.85038205102</v>
      </c>
      <c r="J4" s="21">
        <f>VLOOKUP(B4,RMS!B:E,4,FALSE)</f>
        <v>389056.49707350403</v>
      </c>
      <c r="K4" s="22">
        <f t="shared" ref="K4:K40" si="1">E4-I4</f>
        <v>-0.62428205099422485</v>
      </c>
      <c r="L4" s="22">
        <f t="shared" ref="L4:L40" si="2">G4-J4</f>
        <v>-9.3735039699822664E-3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62963.892</v>
      </c>
      <c r="F5" s="25">
        <f>VLOOKUP(C5,RA!B9:I40,8,0)</f>
        <v>14397.284</v>
      </c>
      <c r="G5" s="16">
        <f t="shared" si="0"/>
        <v>48566.608</v>
      </c>
      <c r="H5" s="27">
        <f>RA!J9</f>
        <v>22.865937194606701</v>
      </c>
      <c r="I5" s="20">
        <f>VLOOKUP(B5,RMS!B:D,3,FALSE)</f>
        <v>62963.934560895497</v>
      </c>
      <c r="J5" s="21">
        <f>VLOOKUP(B5,RMS!B:E,4,FALSE)</f>
        <v>48566.604598812497</v>
      </c>
      <c r="K5" s="22">
        <f t="shared" si="1"/>
        <v>-4.2560895497445017E-2</v>
      </c>
      <c r="L5" s="22">
        <f t="shared" si="2"/>
        <v>3.4011875031865202E-3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81007.150299999994</v>
      </c>
      <c r="F6" s="25">
        <f>VLOOKUP(C6,RA!B10:I41,8,0)</f>
        <v>24886.4038</v>
      </c>
      <c r="G6" s="16">
        <f t="shared" si="0"/>
        <v>56120.746499999994</v>
      </c>
      <c r="H6" s="27">
        <f>RA!J10</f>
        <v>30.721243381400601</v>
      </c>
      <c r="I6" s="20">
        <f>VLOOKUP(B6,RMS!B:D,3,FALSE)</f>
        <v>81008.818883185799</v>
      </c>
      <c r="J6" s="21">
        <f>VLOOKUP(B6,RMS!B:E,4,FALSE)</f>
        <v>56120.745717657701</v>
      </c>
      <c r="K6" s="22">
        <f>E6-I6</f>
        <v>-1.6685831858048914</v>
      </c>
      <c r="L6" s="22">
        <f t="shared" si="2"/>
        <v>7.8234229295048863E-4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72398.936900000001</v>
      </c>
      <c r="F7" s="25">
        <f>VLOOKUP(C7,RA!B11:I42,8,0)</f>
        <v>16131.755499999999</v>
      </c>
      <c r="G7" s="16">
        <f t="shared" si="0"/>
        <v>56267.181400000001</v>
      </c>
      <c r="H7" s="27">
        <f>RA!J11</f>
        <v>22.281757427297201</v>
      </c>
      <c r="I7" s="20">
        <f>VLOOKUP(B7,RMS!B:D,3,FALSE)</f>
        <v>72398.962034188007</v>
      </c>
      <c r="J7" s="21">
        <f>VLOOKUP(B7,RMS!B:E,4,FALSE)</f>
        <v>56267.181511111099</v>
      </c>
      <c r="K7" s="22">
        <f t="shared" si="1"/>
        <v>-2.513418800663203E-2</v>
      </c>
      <c r="L7" s="22">
        <f t="shared" si="2"/>
        <v>-1.111110977944918E-4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233963.61429999999</v>
      </c>
      <c r="F8" s="25">
        <f>VLOOKUP(C8,RA!B12:I43,8,0)</f>
        <v>40242.736299999997</v>
      </c>
      <c r="G8" s="16">
        <f t="shared" si="0"/>
        <v>193720.878</v>
      </c>
      <c r="H8" s="27">
        <f>RA!J12</f>
        <v>17.200425126104701</v>
      </c>
      <c r="I8" s="20">
        <f>VLOOKUP(B8,RMS!B:D,3,FALSE)</f>
        <v>233963.60297521399</v>
      </c>
      <c r="J8" s="21">
        <f>VLOOKUP(B8,RMS!B:E,4,FALSE)</f>
        <v>193720.878395726</v>
      </c>
      <c r="K8" s="22">
        <f t="shared" si="1"/>
        <v>1.1324785999022424E-2</v>
      </c>
      <c r="L8" s="22">
        <f t="shared" si="2"/>
        <v>-3.9572600508108735E-4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271567.17210000003</v>
      </c>
      <c r="F9" s="25">
        <f>VLOOKUP(C9,RA!B13:I44,8,0)</f>
        <v>80169.441600000006</v>
      </c>
      <c r="G9" s="16">
        <f t="shared" si="0"/>
        <v>191397.73050000001</v>
      </c>
      <c r="H9" s="27">
        <f>RA!J13</f>
        <v>29.5210356171029</v>
      </c>
      <c r="I9" s="20">
        <f>VLOOKUP(B9,RMS!B:D,3,FALSE)</f>
        <v>271567.35617008503</v>
      </c>
      <c r="J9" s="21">
        <f>VLOOKUP(B9,RMS!B:E,4,FALSE)</f>
        <v>191397.727993162</v>
      </c>
      <c r="K9" s="22">
        <f t="shared" si="1"/>
        <v>-0.18407008500071242</v>
      </c>
      <c r="L9" s="22">
        <f t="shared" si="2"/>
        <v>2.5068380055017769E-3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177564.43429999999</v>
      </c>
      <c r="F10" s="25">
        <f>VLOOKUP(C10,RA!B14:I44,8,0)</f>
        <v>32869.769399999997</v>
      </c>
      <c r="G10" s="16">
        <f t="shared" si="0"/>
        <v>144694.6649</v>
      </c>
      <c r="H10" s="27">
        <f>RA!J14</f>
        <v>18.511460095925301</v>
      </c>
      <c r="I10" s="20">
        <f>VLOOKUP(B10,RMS!B:D,3,FALSE)</f>
        <v>177564.433847009</v>
      </c>
      <c r="J10" s="21">
        <f>VLOOKUP(B10,RMS!B:E,4,FALSE)</f>
        <v>144694.66519145301</v>
      </c>
      <c r="K10" s="22">
        <f t="shared" si="1"/>
        <v>4.5299099292606115E-4</v>
      </c>
      <c r="L10" s="22">
        <f t="shared" si="2"/>
        <v>-2.9145300504751503E-4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92105.581999999995</v>
      </c>
      <c r="F11" s="25">
        <f>VLOOKUP(C11,RA!B15:I45,8,0)</f>
        <v>16906.718799999999</v>
      </c>
      <c r="G11" s="16">
        <f t="shared" si="0"/>
        <v>75198.863199999993</v>
      </c>
      <c r="H11" s="27">
        <f>RA!J15</f>
        <v>18.355802583170298</v>
      </c>
      <c r="I11" s="20">
        <f>VLOOKUP(B11,RMS!B:D,3,FALSE)</f>
        <v>92105.650611965801</v>
      </c>
      <c r="J11" s="21">
        <f>VLOOKUP(B11,RMS!B:E,4,FALSE)</f>
        <v>75198.864358119696</v>
      </c>
      <c r="K11" s="22">
        <f t="shared" si="1"/>
        <v>-6.8611965805757791E-2</v>
      </c>
      <c r="L11" s="22">
        <f t="shared" si="2"/>
        <v>-1.1581197031773627E-3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454869.71289999998</v>
      </c>
      <c r="F12" s="25">
        <f>VLOOKUP(C12,RA!B16:I46,8,0)</f>
        <v>24026.465199999999</v>
      </c>
      <c r="G12" s="16">
        <f t="shared" si="0"/>
        <v>430843.24770000001</v>
      </c>
      <c r="H12" s="27">
        <f>RA!J16</f>
        <v>5.2820542934855901</v>
      </c>
      <c r="I12" s="20">
        <f>VLOOKUP(B12,RMS!B:D,3,FALSE)</f>
        <v>454869.36585982901</v>
      </c>
      <c r="J12" s="21">
        <f>VLOOKUP(B12,RMS!B:E,4,FALSE)</f>
        <v>430843.24815726501</v>
      </c>
      <c r="K12" s="22">
        <f t="shared" si="1"/>
        <v>0.3470401709782891</v>
      </c>
      <c r="L12" s="22">
        <f t="shared" si="2"/>
        <v>-4.5726500684395432E-4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430887.83740000002</v>
      </c>
      <c r="F13" s="25">
        <f>VLOOKUP(C13,RA!B17:I47,8,0)</f>
        <v>57403.769899999999</v>
      </c>
      <c r="G13" s="16">
        <f t="shared" si="0"/>
        <v>373484.0675</v>
      </c>
      <c r="H13" s="27">
        <f>RA!J17</f>
        <v>13.3222070612105</v>
      </c>
      <c r="I13" s="20">
        <f>VLOOKUP(B13,RMS!B:D,3,FALSE)</f>
        <v>430887.81960854703</v>
      </c>
      <c r="J13" s="21">
        <f>VLOOKUP(B13,RMS!B:E,4,FALSE)</f>
        <v>373484.06741794897</v>
      </c>
      <c r="K13" s="22">
        <f t="shared" si="1"/>
        <v>1.779145299224183E-2</v>
      </c>
      <c r="L13" s="22">
        <f t="shared" si="2"/>
        <v>8.2051032222807407E-5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1111391.6096999999</v>
      </c>
      <c r="F14" s="25">
        <f>VLOOKUP(C14,RA!B18:I48,8,0)</f>
        <v>158586.7476</v>
      </c>
      <c r="G14" s="16">
        <f t="shared" si="0"/>
        <v>952804.86209999991</v>
      </c>
      <c r="H14" s="27">
        <f>RA!J18</f>
        <v>14.269205041309201</v>
      </c>
      <c r="I14" s="20">
        <f>VLOOKUP(B14,RMS!B:D,3,FALSE)</f>
        <v>1111391.63088291</v>
      </c>
      <c r="J14" s="21">
        <f>VLOOKUP(B14,RMS!B:E,4,FALSE)</f>
        <v>952804.84862307704</v>
      </c>
      <c r="K14" s="22">
        <f t="shared" si="1"/>
        <v>-2.1182910073548555E-2</v>
      </c>
      <c r="L14" s="22">
        <f t="shared" si="2"/>
        <v>1.3476922875270247E-2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472283.39240000001</v>
      </c>
      <c r="F15" s="25">
        <f>VLOOKUP(C15,RA!B19:I49,8,0)</f>
        <v>42592.030400000003</v>
      </c>
      <c r="G15" s="16">
        <f t="shared" si="0"/>
        <v>429691.36200000002</v>
      </c>
      <c r="H15" s="27">
        <f>RA!J19</f>
        <v>9.0183205857737896</v>
      </c>
      <c r="I15" s="20">
        <f>VLOOKUP(B15,RMS!B:D,3,FALSE)</f>
        <v>472283.40406495699</v>
      </c>
      <c r="J15" s="21">
        <f>VLOOKUP(B15,RMS!B:E,4,FALSE)</f>
        <v>429691.36237093998</v>
      </c>
      <c r="K15" s="22">
        <f t="shared" si="1"/>
        <v>-1.1664956982713193E-2</v>
      </c>
      <c r="L15" s="22">
        <f t="shared" si="2"/>
        <v>-3.7093996070325375E-4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898094.86640000006</v>
      </c>
      <c r="F16" s="25">
        <f>VLOOKUP(C16,RA!B20:I50,8,0)</f>
        <v>81082.499899999995</v>
      </c>
      <c r="G16" s="16">
        <f t="shared" si="0"/>
        <v>817012.3665</v>
      </c>
      <c r="H16" s="27">
        <f>RA!J20</f>
        <v>9.0282778505368793</v>
      </c>
      <c r="I16" s="20">
        <f>VLOOKUP(B16,RMS!B:D,3,FALSE)</f>
        <v>898094.92669999995</v>
      </c>
      <c r="J16" s="21">
        <f>VLOOKUP(B16,RMS!B:E,4,FALSE)</f>
        <v>817012.3665</v>
      </c>
      <c r="K16" s="22">
        <f t="shared" si="1"/>
        <v>-6.0299999895505607E-2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275932.84779999999</v>
      </c>
      <c r="F17" s="25">
        <f>VLOOKUP(C17,RA!B21:I51,8,0)</f>
        <v>43107.553599999999</v>
      </c>
      <c r="G17" s="16">
        <f t="shared" si="0"/>
        <v>232825.2942</v>
      </c>
      <c r="H17" s="27">
        <f>RA!J21</f>
        <v>15.622479869176299</v>
      </c>
      <c r="I17" s="20">
        <f>VLOOKUP(B17,RMS!B:D,3,FALSE)</f>
        <v>275932.77107264998</v>
      </c>
      <c r="J17" s="21">
        <f>VLOOKUP(B17,RMS!B:E,4,FALSE)</f>
        <v>232825.29417948701</v>
      </c>
      <c r="K17" s="22">
        <f t="shared" si="1"/>
        <v>7.6727350009605289E-2</v>
      </c>
      <c r="L17" s="22">
        <f t="shared" si="2"/>
        <v>2.0512990886345506E-5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829776.57220000005</v>
      </c>
      <c r="F18" s="25">
        <f>VLOOKUP(C18,RA!B22:I52,8,0)</f>
        <v>92919.55</v>
      </c>
      <c r="G18" s="16">
        <f t="shared" si="0"/>
        <v>736857.02220000001</v>
      </c>
      <c r="H18" s="27">
        <f>RA!J22</f>
        <v>11.1981409349315</v>
      </c>
      <c r="I18" s="20">
        <f>VLOOKUP(B18,RMS!B:D,3,FALSE)</f>
        <v>829777.42940000002</v>
      </c>
      <c r="J18" s="21">
        <f>VLOOKUP(B18,RMS!B:E,4,FALSE)</f>
        <v>736857.02289999998</v>
      </c>
      <c r="K18" s="22">
        <f t="shared" si="1"/>
        <v>-0.85719999996945262</v>
      </c>
      <c r="L18" s="22">
        <f t="shared" si="2"/>
        <v>-6.99999975040555E-4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2062922.3503</v>
      </c>
      <c r="F19" s="25">
        <f>VLOOKUP(C19,RA!B23:I53,8,0)</f>
        <v>219968.52439999999</v>
      </c>
      <c r="G19" s="16">
        <f t="shared" si="0"/>
        <v>1842953.8259000001</v>
      </c>
      <c r="H19" s="27">
        <f>RA!J23</f>
        <v>10.662957060308701</v>
      </c>
      <c r="I19" s="20">
        <f>VLOOKUP(B19,RMS!B:D,3,FALSE)</f>
        <v>2062923.73298803</v>
      </c>
      <c r="J19" s="21">
        <f>VLOOKUP(B19,RMS!B:E,4,FALSE)</f>
        <v>1842953.8474316199</v>
      </c>
      <c r="K19" s="22">
        <f t="shared" si="1"/>
        <v>-1.3826880299020559</v>
      </c>
      <c r="L19" s="22">
        <f t="shared" si="2"/>
        <v>-2.1531619830057025E-2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245020.86139999999</v>
      </c>
      <c r="F20" s="25">
        <f>VLOOKUP(C20,RA!B24:I54,8,0)</f>
        <v>35391.824099999998</v>
      </c>
      <c r="G20" s="16">
        <f t="shared" si="0"/>
        <v>209629.0373</v>
      </c>
      <c r="H20" s="27">
        <f>RA!J24</f>
        <v>14.444412568700599</v>
      </c>
      <c r="I20" s="20">
        <f>VLOOKUP(B20,RMS!B:D,3,FALSE)</f>
        <v>245020.88267730901</v>
      </c>
      <c r="J20" s="21">
        <f>VLOOKUP(B20,RMS!B:E,4,FALSE)</f>
        <v>209629.02865989599</v>
      </c>
      <c r="K20" s="22">
        <f t="shared" si="1"/>
        <v>-2.1277309017023072E-2</v>
      </c>
      <c r="L20" s="22">
        <f t="shared" si="2"/>
        <v>8.640104002552107E-3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288600.16340000002</v>
      </c>
      <c r="F21" s="25">
        <f>VLOOKUP(C21,RA!B25:I55,8,0)</f>
        <v>26140.463800000001</v>
      </c>
      <c r="G21" s="16">
        <f t="shared" si="0"/>
        <v>262459.69959999999</v>
      </c>
      <c r="H21" s="27">
        <f>RA!J25</f>
        <v>9.0576746360913596</v>
      </c>
      <c r="I21" s="20">
        <f>VLOOKUP(B21,RMS!B:D,3,FALSE)</f>
        <v>288600.16157449502</v>
      </c>
      <c r="J21" s="21">
        <f>VLOOKUP(B21,RMS!B:E,4,FALSE)</f>
        <v>262459.70168470201</v>
      </c>
      <c r="K21" s="22">
        <f t="shared" si="1"/>
        <v>1.8255049944855273E-3</v>
      </c>
      <c r="L21" s="22">
        <f t="shared" si="2"/>
        <v>-2.0847020205110312E-3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619224.098</v>
      </c>
      <c r="F22" s="25">
        <f>VLOOKUP(C22,RA!B26:I56,8,0)</f>
        <v>131048.76300000001</v>
      </c>
      <c r="G22" s="16">
        <f t="shared" si="0"/>
        <v>488175.33499999996</v>
      </c>
      <c r="H22" s="27">
        <f>RA!J26</f>
        <v>21.1633822752163</v>
      </c>
      <c r="I22" s="20">
        <f>VLOOKUP(B22,RMS!B:D,3,FALSE)</f>
        <v>619224.06815038901</v>
      </c>
      <c r="J22" s="21">
        <f>VLOOKUP(B22,RMS!B:E,4,FALSE)</f>
        <v>488175.37830230402</v>
      </c>
      <c r="K22" s="22">
        <f t="shared" si="1"/>
        <v>2.9849610989913344E-2</v>
      </c>
      <c r="L22" s="22">
        <f t="shared" si="2"/>
        <v>-4.3302304053213447E-2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213633.91589999999</v>
      </c>
      <c r="F23" s="25">
        <f>VLOOKUP(C23,RA!B27:I57,8,0)</f>
        <v>58843.381500000003</v>
      </c>
      <c r="G23" s="16">
        <f t="shared" si="0"/>
        <v>154790.5344</v>
      </c>
      <c r="H23" s="27">
        <f>RA!J27</f>
        <v>27.5440260747474</v>
      </c>
      <c r="I23" s="20">
        <f>VLOOKUP(B23,RMS!B:D,3,FALSE)</f>
        <v>213633.72500099801</v>
      </c>
      <c r="J23" s="21">
        <f>VLOOKUP(B23,RMS!B:E,4,FALSE)</f>
        <v>154790.561312081</v>
      </c>
      <c r="K23" s="22">
        <f t="shared" si="1"/>
        <v>0.19089900198741816</v>
      </c>
      <c r="L23" s="22">
        <f t="shared" si="2"/>
        <v>-2.691208099713549E-2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1115135.5669</v>
      </c>
      <c r="F24" s="25">
        <f>VLOOKUP(C24,RA!B28:I58,8,0)</f>
        <v>49317.467600000004</v>
      </c>
      <c r="G24" s="16">
        <f t="shared" si="0"/>
        <v>1065818.0992999999</v>
      </c>
      <c r="H24" s="27">
        <f>RA!J28</f>
        <v>4.42255354988803</v>
      </c>
      <c r="I24" s="20">
        <f>VLOOKUP(B24,RMS!B:D,3,FALSE)</f>
        <v>1115135.56725487</v>
      </c>
      <c r="J24" s="21">
        <f>VLOOKUP(B24,RMS!B:E,4,FALSE)</f>
        <v>1065818.09349646</v>
      </c>
      <c r="K24" s="22">
        <f t="shared" si="1"/>
        <v>-3.5486998967826366E-4</v>
      </c>
      <c r="L24" s="22">
        <f t="shared" si="2"/>
        <v>5.8035398833453655E-3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676530.16469999996</v>
      </c>
      <c r="F25" s="25">
        <f>VLOOKUP(C25,RA!B29:I59,8,0)</f>
        <v>99759.622600000002</v>
      </c>
      <c r="G25" s="16">
        <f t="shared" si="0"/>
        <v>576770.54209999996</v>
      </c>
      <c r="H25" s="27">
        <f>RA!J29</f>
        <v>14.745775991265299</v>
      </c>
      <c r="I25" s="20">
        <f>VLOOKUP(B25,RMS!B:D,3,FALSE)</f>
        <v>676530.16753716802</v>
      </c>
      <c r="J25" s="21">
        <f>VLOOKUP(B25,RMS!B:E,4,FALSE)</f>
        <v>576770.54879949498</v>
      </c>
      <c r="K25" s="22">
        <f t="shared" si="1"/>
        <v>-2.8371680527925491E-3</v>
      </c>
      <c r="L25" s="22">
        <f t="shared" si="2"/>
        <v>-6.6994950175285339E-3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668365.43740000005</v>
      </c>
      <c r="F26" s="25">
        <f>VLOOKUP(C26,RA!B30:I60,8,0)</f>
        <v>98768.012700000007</v>
      </c>
      <c r="G26" s="16">
        <f t="shared" si="0"/>
        <v>569597.42470000009</v>
      </c>
      <c r="H26" s="27">
        <f>RA!J30</f>
        <v>14.7775464099724</v>
      </c>
      <c r="I26" s="20">
        <f>VLOOKUP(B26,RMS!B:D,3,FALSE)</f>
        <v>668365.48039275396</v>
      </c>
      <c r="J26" s="21">
        <f>VLOOKUP(B26,RMS!B:E,4,FALSE)</f>
        <v>569597.41943033005</v>
      </c>
      <c r="K26" s="22">
        <f t="shared" si="1"/>
        <v>-4.2992753908038139E-2</v>
      </c>
      <c r="L26" s="22">
        <f t="shared" si="2"/>
        <v>5.2696700440719724E-3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691824.22679999995</v>
      </c>
      <c r="F27" s="25">
        <f>VLOOKUP(C27,RA!B31:I61,8,0)</f>
        <v>39774.691099999996</v>
      </c>
      <c r="G27" s="16">
        <f t="shared" si="0"/>
        <v>652049.53569999989</v>
      </c>
      <c r="H27" s="27">
        <f>RA!J31</f>
        <v>5.7492480834295101</v>
      </c>
      <c r="I27" s="20">
        <f>VLOOKUP(B27,RMS!B:D,3,FALSE)</f>
        <v>691824.19885309704</v>
      </c>
      <c r="J27" s="21">
        <f>VLOOKUP(B27,RMS!B:E,4,FALSE)</f>
        <v>652049.51189557498</v>
      </c>
      <c r="K27" s="22">
        <f t="shared" si="1"/>
        <v>2.794690290465951E-2</v>
      </c>
      <c r="L27" s="22">
        <f t="shared" si="2"/>
        <v>2.3804424912668765E-2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95216.146999999997</v>
      </c>
      <c r="F28" s="25">
        <f>VLOOKUP(C28,RA!B32:I62,8,0)</f>
        <v>25790.2497</v>
      </c>
      <c r="G28" s="16">
        <f t="shared" si="0"/>
        <v>69425.897299999997</v>
      </c>
      <c r="H28" s="27">
        <f>RA!J32</f>
        <v>27.086004330757099</v>
      </c>
      <c r="I28" s="20">
        <f>VLOOKUP(B28,RMS!B:D,3,FALSE)</f>
        <v>95216.0972093866</v>
      </c>
      <c r="J28" s="21">
        <f>VLOOKUP(B28,RMS!B:E,4,FALSE)</f>
        <v>69425.886425733697</v>
      </c>
      <c r="K28" s="22">
        <f t="shared" si="1"/>
        <v>4.9790613396908157E-2</v>
      </c>
      <c r="L28" s="22">
        <f t="shared" si="2"/>
        <v>1.0874266299651936E-2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209491.47159999999</v>
      </c>
      <c r="F30" s="25">
        <f>VLOOKUP(C30,RA!B34:I65,8,0)</f>
        <v>11290.6667</v>
      </c>
      <c r="G30" s="16">
        <f t="shared" si="0"/>
        <v>198200.80489999999</v>
      </c>
      <c r="H30" s="27">
        <f>RA!J34</f>
        <v>0</v>
      </c>
      <c r="I30" s="20">
        <f>VLOOKUP(B30,RMS!B:D,3,FALSE)</f>
        <v>209491.47150000001</v>
      </c>
      <c r="J30" s="21">
        <f>VLOOKUP(B30,RMS!B:E,4,FALSE)</f>
        <v>198200.79310000001</v>
      </c>
      <c r="K30" s="22">
        <f t="shared" si="1"/>
        <v>9.9999975645914674E-5</v>
      </c>
      <c r="L30" s="22">
        <f t="shared" si="2"/>
        <v>1.1799999978393316E-2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87917.14</v>
      </c>
      <c r="F31" s="25">
        <f>VLOOKUP(C31,RA!B35:I66,8,0)</f>
        <v>2713.23</v>
      </c>
      <c r="G31" s="16">
        <f t="shared" si="0"/>
        <v>85203.91</v>
      </c>
      <c r="H31" s="27">
        <f>RA!J35</f>
        <v>5.3895591136799297</v>
      </c>
      <c r="I31" s="20">
        <f>VLOOKUP(B31,RMS!B:D,3,FALSE)</f>
        <v>87917.14</v>
      </c>
      <c r="J31" s="21">
        <f>VLOOKUP(B31,RMS!B:E,4,FALSE)</f>
        <v>85203.91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194259.87</v>
      </c>
      <c r="F32" s="25">
        <f>VLOOKUP(C32,RA!B34:I66,8,0)</f>
        <v>-17782.97</v>
      </c>
      <c r="G32" s="16">
        <f t="shared" si="0"/>
        <v>212042.84</v>
      </c>
      <c r="H32" s="27">
        <f>RA!J35</f>
        <v>5.3895591136799297</v>
      </c>
      <c r="I32" s="20">
        <f>VLOOKUP(B32,RMS!B:D,3,FALSE)</f>
        <v>194259.87</v>
      </c>
      <c r="J32" s="21">
        <f>VLOOKUP(B32,RMS!B:E,4,FALSE)</f>
        <v>212042.84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74917.13</v>
      </c>
      <c r="F33" s="25">
        <f>VLOOKUP(C33,RA!B34:I67,8,0)</f>
        <v>-1296.57</v>
      </c>
      <c r="G33" s="16">
        <f t="shared" si="0"/>
        <v>76213.700000000012</v>
      </c>
      <c r="H33" s="27">
        <f>RA!J34</f>
        <v>0</v>
      </c>
      <c r="I33" s="20">
        <f>VLOOKUP(B33,RMS!B:D,3,FALSE)</f>
        <v>74917.13</v>
      </c>
      <c r="J33" s="21">
        <f>VLOOKUP(B33,RMS!B:E,4,FALSE)</f>
        <v>76213.7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50102.6</v>
      </c>
      <c r="F34" s="25">
        <f>VLOOKUP(C34,RA!B35:I68,8,0)</f>
        <v>-7285.48</v>
      </c>
      <c r="G34" s="16">
        <f t="shared" si="0"/>
        <v>57388.08</v>
      </c>
      <c r="H34" s="27">
        <f>RA!J35</f>
        <v>5.3895591136799297</v>
      </c>
      <c r="I34" s="20">
        <f>VLOOKUP(B34,RMS!B:D,3,FALSE)</f>
        <v>50102.6</v>
      </c>
      <c r="J34" s="21">
        <f>VLOOKUP(B34,RMS!B:E,4,FALSE)</f>
        <v>57388.08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0.03</v>
      </c>
      <c r="F35" s="25">
        <f>VLOOKUP(C35,RA!B36:I69,8,0)</f>
        <v>0.03</v>
      </c>
      <c r="G35" s="16">
        <f t="shared" si="0"/>
        <v>0</v>
      </c>
      <c r="H35" s="27">
        <f>RA!J36</f>
        <v>3.0861217732969899</v>
      </c>
      <c r="I35" s="20">
        <f>VLOOKUP(B35,RMS!B:D,3,FALSE)</f>
        <v>0.03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113411.1106</v>
      </c>
      <c r="F36" s="25">
        <f>VLOOKUP(C36,RA!B8:I69,8,0)</f>
        <v>5408.6183000000001</v>
      </c>
      <c r="G36" s="16">
        <f t="shared" si="0"/>
        <v>108002.4923</v>
      </c>
      <c r="H36" s="27">
        <f>RA!J36</f>
        <v>3.0861217732969899</v>
      </c>
      <c r="I36" s="20">
        <f>VLOOKUP(B36,RMS!B:D,3,FALSE)</f>
        <v>113411.11111111099</v>
      </c>
      <c r="J36" s="21">
        <f>VLOOKUP(B36,RMS!B:E,4,FALSE)</f>
        <v>108002.491452991</v>
      </c>
      <c r="K36" s="22">
        <f t="shared" si="1"/>
        <v>-5.1111099310219288E-4</v>
      </c>
      <c r="L36" s="22">
        <f t="shared" si="2"/>
        <v>8.470089960610494E-4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363123.47960000002</v>
      </c>
      <c r="F37" s="25">
        <f>VLOOKUP(C37,RA!B8:I70,8,0)</f>
        <v>21139.547999999999</v>
      </c>
      <c r="G37" s="16">
        <f t="shared" si="0"/>
        <v>341983.93160000001</v>
      </c>
      <c r="H37" s="27">
        <f>RA!J37</f>
        <v>-9.1542169774951496</v>
      </c>
      <c r="I37" s="20">
        <f>VLOOKUP(B37,RMS!B:D,3,FALSE)</f>
        <v>363123.47070256399</v>
      </c>
      <c r="J37" s="21">
        <f>VLOOKUP(B37,RMS!B:E,4,FALSE)</f>
        <v>341983.92988290603</v>
      </c>
      <c r="K37" s="22">
        <f t="shared" si="1"/>
        <v>8.8974360260181129E-3</v>
      </c>
      <c r="L37" s="22">
        <f t="shared" si="2"/>
        <v>1.7170939827337861E-3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79508.58</v>
      </c>
      <c r="F38" s="25">
        <f>VLOOKUP(C38,RA!B9:I71,8,0)</f>
        <v>-875.23</v>
      </c>
      <c r="G38" s="16">
        <f t="shared" si="0"/>
        <v>80383.81</v>
      </c>
      <c r="H38" s="27">
        <f>RA!J38</f>
        <v>-1.73067227748847</v>
      </c>
      <c r="I38" s="20">
        <f>VLOOKUP(B38,RMS!B:D,3,FALSE)</f>
        <v>79508.58</v>
      </c>
      <c r="J38" s="21">
        <f>VLOOKUP(B38,RMS!B:E,4,FALSE)</f>
        <v>80383.81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61013.72</v>
      </c>
      <c r="F39" s="25">
        <f>VLOOKUP(C39,RA!B10:I72,8,0)</f>
        <v>6461.3</v>
      </c>
      <c r="G39" s="16">
        <f t="shared" si="0"/>
        <v>54552.42</v>
      </c>
      <c r="H39" s="27">
        <f>RA!J39</f>
        <v>-14.541121618439</v>
      </c>
      <c r="I39" s="20">
        <f>VLOOKUP(B39,RMS!B:D,3,FALSE)</f>
        <v>61013.72</v>
      </c>
      <c r="J39" s="21">
        <f>VLOOKUP(B39,RMS!B:E,4,FALSE)</f>
        <v>54552.42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11365.9013</v>
      </c>
      <c r="F40" s="25">
        <f>VLOOKUP(C40,RA!B8:I73,8,0)</f>
        <v>679.85709999999995</v>
      </c>
      <c r="G40" s="16">
        <f t="shared" si="0"/>
        <v>10686.0442</v>
      </c>
      <c r="H40" s="27">
        <f>RA!J40</f>
        <v>100</v>
      </c>
      <c r="I40" s="20">
        <f>VLOOKUP(B40,RMS!B:D,3,FALSE)</f>
        <v>11365.9012177596</v>
      </c>
      <c r="J40" s="21">
        <f>VLOOKUP(B40,RMS!B:E,4,FALSE)</f>
        <v>10686.044126768</v>
      </c>
      <c r="K40" s="22">
        <f t="shared" si="1"/>
        <v>8.2240399933652952E-5</v>
      </c>
      <c r="L40" s="22">
        <f t="shared" si="2"/>
        <v>7.3232000431744382E-5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13906675.811699999</v>
      </c>
      <c r="E7" s="48">
        <v>15979239.593699999</v>
      </c>
      <c r="F7" s="49">
        <v>87.029647000116697</v>
      </c>
      <c r="G7" s="48">
        <v>14363709.5187</v>
      </c>
      <c r="H7" s="49">
        <v>-3.1818640331384702</v>
      </c>
      <c r="I7" s="48">
        <v>1661806.4650000001</v>
      </c>
      <c r="J7" s="49">
        <v>11.949703059892199</v>
      </c>
      <c r="K7" s="48">
        <v>1585346.4838</v>
      </c>
      <c r="L7" s="49">
        <v>11.0371661424651</v>
      </c>
      <c r="M7" s="49">
        <v>4.8229192786128E-2</v>
      </c>
      <c r="N7" s="48">
        <v>126986282.2045</v>
      </c>
      <c r="O7" s="48">
        <v>7410121702.0690002</v>
      </c>
      <c r="P7" s="48">
        <v>774104</v>
      </c>
      <c r="Q7" s="48">
        <v>810069</v>
      </c>
      <c r="R7" s="49">
        <v>-4.4397452562682904</v>
      </c>
      <c r="S7" s="48">
        <v>17.964867526456398</v>
      </c>
      <c r="T7" s="48">
        <v>18.0065398684557</v>
      </c>
      <c r="U7" s="50">
        <v>-0.23196576283064399</v>
      </c>
    </row>
    <row r="8" spans="1:23" ht="12" thickBot="1">
      <c r="A8" s="74">
        <v>42346</v>
      </c>
      <c r="B8" s="64" t="s">
        <v>6</v>
      </c>
      <c r="C8" s="65"/>
      <c r="D8" s="51">
        <v>520284.22610000003</v>
      </c>
      <c r="E8" s="51">
        <v>651289.56359999999</v>
      </c>
      <c r="F8" s="52">
        <v>79.885239251206698</v>
      </c>
      <c r="G8" s="51">
        <v>590091.14080000005</v>
      </c>
      <c r="H8" s="52">
        <v>-11.829853030052501</v>
      </c>
      <c r="I8" s="51">
        <v>131227.7384</v>
      </c>
      <c r="J8" s="52">
        <v>25.222317305998398</v>
      </c>
      <c r="K8" s="51">
        <v>128248.87519999999</v>
      </c>
      <c r="L8" s="52">
        <v>21.7337401517552</v>
      </c>
      <c r="M8" s="52">
        <v>2.3227207219982001E-2</v>
      </c>
      <c r="N8" s="51">
        <v>4399203.0906999996</v>
      </c>
      <c r="O8" s="51">
        <v>264547173.8373</v>
      </c>
      <c r="P8" s="51">
        <v>19470</v>
      </c>
      <c r="Q8" s="51">
        <v>20375</v>
      </c>
      <c r="R8" s="52">
        <v>-4.4417177914110502</v>
      </c>
      <c r="S8" s="51">
        <v>26.722353677452499</v>
      </c>
      <c r="T8" s="51">
        <v>26.2607115190184</v>
      </c>
      <c r="U8" s="53">
        <v>1.72755051447285</v>
      </c>
    </row>
    <row r="9" spans="1:23" ht="12" thickBot="1">
      <c r="A9" s="75"/>
      <c r="B9" s="64" t="s">
        <v>7</v>
      </c>
      <c r="C9" s="65"/>
      <c r="D9" s="51">
        <v>62963.892</v>
      </c>
      <c r="E9" s="51">
        <v>65802.570900000006</v>
      </c>
      <c r="F9" s="52">
        <v>95.686066879797295</v>
      </c>
      <c r="G9" s="51">
        <v>69593.832699999999</v>
      </c>
      <c r="H9" s="52">
        <v>-9.52662102772792</v>
      </c>
      <c r="I9" s="51">
        <v>14397.284</v>
      </c>
      <c r="J9" s="52">
        <v>22.865937194606701</v>
      </c>
      <c r="K9" s="51">
        <v>16655.9509</v>
      </c>
      <c r="L9" s="52">
        <v>23.933084662543699</v>
      </c>
      <c r="M9" s="52">
        <v>-0.13560720210816701</v>
      </c>
      <c r="N9" s="51">
        <v>654943.3983</v>
      </c>
      <c r="O9" s="51">
        <v>42016486.590000004</v>
      </c>
      <c r="P9" s="51">
        <v>3748</v>
      </c>
      <c r="Q9" s="51">
        <v>3722</v>
      </c>
      <c r="R9" s="52">
        <v>0.69854916711444803</v>
      </c>
      <c r="S9" s="51">
        <v>16.799330843116302</v>
      </c>
      <c r="T9" s="51">
        <v>15.9235116066631</v>
      </c>
      <c r="U9" s="53">
        <v>5.2134173952060801</v>
      </c>
    </row>
    <row r="10" spans="1:23" ht="12" thickBot="1">
      <c r="A10" s="75"/>
      <c r="B10" s="64" t="s">
        <v>8</v>
      </c>
      <c r="C10" s="65"/>
      <c r="D10" s="51">
        <v>81007.150299999994</v>
      </c>
      <c r="E10" s="51">
        <v>75105.202499999999</v>
      </c>
      <c r="F10" s="52">
        <v>107.858240978713</v>
      </c>
      <c r="G10" s="51">
        <v>84669.023400000005</v>
      </c>
      <c r="H10" s="52">
        <v>-4.3249265822995202</v>
      </c>
      <c r="I10" s="51">
        <v>24886.4038</v>
      </c>
      <c r="J10" s="52">
        <v>30.721243381400601</v>
      </c>
      <c r="K10" s="51">
        <v>21518.4208</v>
      </c>
      <c r="L10" s="52">
        <v>25.414750207216901</v>
      </c>
      <c r="M10" s="52">
        <v>0.15651627186322201</v>
      </c>
      <c r="N10" s="51">
        <v>800347.42570000002</v>
      </c>
      <c r="O10" s="51">
        <v>63830588.853200004</v>
      </c>
      <c r="P10" s="51">
        <v>67827</v>
      </c>
      <c r="Q10" s="51">
        <v>71342</v>
      </c>
      <c r="R10" s="52">
        <v>-4.9269714894452097</v>
      </c>
      <c r="S10" s="51">
        <v>1.1943201129343799</v>
      </c>
      <c r="T10" s="51">
        <v>1.1207757379944501</v>
      </c>
      <c r="U10" s="53">
        <v>6.1578444625899698</v>
      </c>
    </row>
    <row r="11" spans="1:23" ht="12" thickBot="1">
      <c r="A11" s="75"/>
      <c r="B11" s="64" t="s">
        <v>9</v>
      </c>
      <c r="C11" s="65"/>
      <c r="D11" s="51">
        <v>72398.936900000001</v>
      </c>
      <c r="E11" s="51">
        <v>68927.855299999996</v>
      </c>
      <c r="F11" s="52">
        <v>105.035818371096</v>
      </c>
      <c r="G11" s="51">
        <v>73862.917000000001</v>
      </c>
      <c r="H11" s="52">
        <v>-1.98202313076804</v>
      </c>
      <c r="I11" s="51">
        <v>16131.755499999999</v>
      </c>
      <c r="J11" s="52">
        <v>22.281757427297201</v>
      </c>
      <c r="K11" s="51">
        <v>17014.734400000001</v>
      </c>
      <c r="L11" s="52">
        <v>23.0355570712161</v>
      </c>
      <c r="M11" s="52">
        <v>-5.1894956409076001E-2</v>
      </c>
      <c r="N11" s="51">
        <v>607793.70449999999</v>
      </c>
      <c r="O11" s="51">
        <v>22640999.004299998</v>
      </c>
      <c r="P11" s="51">
        <v>3179</v>
      </c>
      <c r="Q11" s="51">
        <v>3525</v>
      </c>
      <c r="R11" s="52">
        <v>-9.8156028368794299</v>
      </c>
      <c r="S11" s="51">
        <v>22.774122963196</v>
      </c>
      <c r="T11" s="51">
        <v>23.581573361702102</v>
      </c>
      <c r="U11" s="53">
        <v>-3.5454730784190098</v>
      </c>
    </row>
    <row r="12" spans="1:23" ht="12" thickBot="1">
      <c r="A12" s="75"/>
      <c r="B12" s="64" t="s">
        <v>10</v>
      </c>
      <c r="C12" s="65"/>
      <c r="D12" s="51">
        <v>233963.61429999999</v>
      </c>
      <c r="E12" s="51">
        <v>369557.63669999997</v>
      </c>
      <c r="F12" s="52">
        <v>63.309100141780398</v>
      </c>
      <c r="G12" s="51">
        <v>244543.56450000001</v>
      </c>
      <c r="H12" s="52">
        <v>-4.3264071257127599</v>
      </c>
      <c r="I12" s="51">
        <v>40242.736299999997</v>
      </c>
      <c r="J12" s="52">
        <v>17.200425126104701</v>
      </c>
      <c r="K12" s="51">
        <v>42986.106500000002</v>
      </c>
      <c r="L12" s="52">
        <v>17.578097623583101</v>
      </c>
      <c r="M12" s="52">
        <v>-6.3819927492153997E-2</v>
      </c>
      <c r="N12" s="51">
        <v>1804880.7719000001</v>
      </c>
      <c r="O12" s="51">
        <v>89199740.988100007</v>
      </c>
      <c r="P12" s="51">
        <v>2044</v>
      </c>
      <c r="Q12" s="51">
        <v>2106</v>
      </c>
      <c r="R12" s="52">
        <v>-2.9439696106362798</v>
      </c>
      <c r="S12" s="51">
        <v>114.463607778865</v>
      </c>
      <c r="T12" s="51">
        <v>112.10433537511901</v>
      </c>
      <c r="U12" s="53">
        <v>2.0611550251886301</v>
      </c>
    </row>
    <row r="13" spans="1:23" ht="12" thickBot="1">
      <c r="A13" s="75"/>
      <c r="B13" s="64" t="s">
        <v>11</v>
      </c>
      <c r="C13" s="65"/>
      <c r="D13" s="51">
        <v>271567.17210000003</v>
      </c>
      <c r="E13" s="51">
        <v>431620.49359999999</v>
      </c>
      <c r="F13" s="52">
        <v>62.918044005498999</v>
      </c>
      <c r="G13" s="51">
        <v>381474.01990000001</v>
      </c>
      <c r="H13" s="52">
        <v>-28.811096448668</v>
      </c>
      <c r="I13" s="51">
        <v>80169.441600000006</v>
      </c>
      <c r="J13" s="52">
        <v>29.5210356171029</v>
      </c>
      <c r="K13" s="51">
        <v>70624.993900000001</v>
      </c>
      <c r="L13" s="52">
        <v>18.513710034175801</v>
      </c>
      <c r="M13" s="52">
        <v>0.135142633973381</v>
      </c>
      <c r="N13" s="51">
        <v>2478886.6244000001</v>
      </c>
      <c r="O13" s="51">
        <v>128266808.47040001</v>
      </c>
      <c r="P13" s="51">
        <v>7984</v>
      </c>
      <c r="Q13" s="51">
        <v>8378</v>
      </c>
      <c r="R13" s="52">
        <v>-4.7027930293626197</v>
      </c>
      <c r="S13" s="51">
        <v>34.0139243612225</v>
      </c>
      <c r="T13" s="51">
        <v>33.992104022439698</v>
      </c>
      <c r="U13" s="53">
        <v>6.4151194525500999E-2</v>
      </c>
    </row>
    <row r="14" spans="1:23" ht="12" thickBot="1">
      <c r="A14" s="75"/>
      <c r="B14" s="64" t="s">
        <v>12</v>
      </c>
      <c r="C14" s="65"/>
      <c r="D14" s="51">
        <v>177564.43429999999</v>
      </c>
      <c r="E14" s="51">
        <v>215428.0135</v>
      </c>
      <c r="F14" s="52">
        <v>82.424022491392506</v>
      </c>
      <c r="G14" s="51">
        <v>199590.92970000001</v>
      </c>
      <c r="H14" s="52">
        <v>-11.0358198306443</v>
      </c>
      <c r="I14" s="51">
        <v>32869.769399999997</v>
      </c>
      <c r="J14" s="52">
        <v>18.511460095925301</v>
      </c>
      <c r="K14" s="51">
        <v>36084.448700000001</v>
      </c>
      <c r="L14" s="52">
        <v>18.0792026743087</v>
      </c>
      <c r="M14" s="52">
        <v>-8.9087665623668003E-2</v>
      </c>
      <c r="N14" s="51">
        <v>1576873.0349000001</v>
      </c>
      <c r="O14" s="51">
        <v>63349822.576200001</v>
      </c>
      <c r="P14" s="51">
        <v>2813</v>
      </c>
      <c r="Q14" s="51">
        <v>2914</v>
      </c>
      <c r="R14" s="52">
        <v>-3.4660260809883301</v>
      </c>
      <c r="S14" s="51">
        <v>63.122799253466098</v>
      </c>
      <c r="T14" s="51">
        <v>69.457198284145505</v>
      </c>
      <c r="U14" s="53">
        <v>-10.035041388522799</v>
      </c>
    </row>
    <row r="15" spans="1:23" ht="12" thickBot="1">
      <c r="A15" s="75"/>
      <c r="B15" s="64" t="s">
        <v>13</v>
      </c>
      <c r="C15" s="65"/>
      <c r="D15" s="51">
        <v>92105.581999999995</v>
      </c>
      <c r="E15" s="51">
        <v>138578.26149999999</v>
      </c>
      <c r="F15" s="52">
        <v>66.464668414100402</v>
      </c>
      <c r="G15" s="51">
        <v>109692.58010000001</v>
      </c>
      <c r="H15" s="52">
        <v>-16.0329879048947</v>
      </c>
      <c r="I15" s="51">
        <v>16906.718799999999</v>
      </c>
      <c r="J15" s="52">
        <v>18.355802583170298</v>
      </c>
      <c r="K15" s="51">
        <v>9587.0953000000009</v>
      </c>
      <c r="L15" s="52">
        <v>8.7399669980048191</v>
      </c>
      <c r="M15" s="52">
        <v>0.76348709081884303</v>
      </c>
      <c r="N15" s="51">
        <v>865147.12650000001</v>
      </c>
      <c r="O15" s="51">
        <v>50520179.946699999</v>
      </c>
      <c r="P15" s="51">
        <v>2879</v>
      </c>
      <c r="Q15" s="51">
        <v>3257</v>
      </c>
      <c r="R15" s="52">
        <v>-11.605772182990499</v>
      </c>
      <c r="S15" s="51">
        <v>31.992213268495998</v>
      </c>
      <c r="T15" s="51">
        <v>29.3037486644151</v>
      </c>
      <c r="U15" s="53">
        <v>8.40349675565691</v>
      </c>
    </row>
    <row r="16" spans="1:23" ht="12" thickBot="1">
      <c r="A16" s="75"/>
      <c r="B16" s="64" t="s">
        <v>14</v>
      </c>
      <c r="C16" s="65"/>
      <c r="D16" s="51">
        <v>454869.71289999998</v>
      </c>
      <c r="E16" s="51">
        <v>619068.16299999994</v>
      </c>
      <c r="F16" s="52">
        <v>73.476515202414006</v>
      </c>
      <c r="G16" s="51">
        <v>523204.2181</v>
      </c>
      <c r="H16" s="52">
        <v>-13.0607710786726</v>
      </c>
      <c r="I16" s="51">
        <v>24026.465199999999</v>
      </c>
      <c r="J16" s="52">
        <v>5.2820542934855901</v>
      </c>
      <c r="K16" s="51">
        <v>37646.676700000004</v>
      </c>
      <c r="L16" s="52">
        <v>7.1954077198981201</v>
      </c>
      <c r="M16" s="52">
        <v>-0.36179054019926299</v>
      </c>
      <c r="N16" s="51">
        <v>4594577.9255999997</v>
      </c>
      <c r="O16" s="51">
        <v>363554401.45190001</v>
      </c>
      <c r="P16" s="51">
        <v>22062</v>
      </c>
      <c r="Q16" s="51">
        <v>23245</v>
      </c>
      <c r="R16" s="52">
        <v>-5.0892665089266496</v>
      </c>
      <c r="S16" s="51">
        <v>20.617791356178</v>
      </c>
      <c r="T16" s="51">
        <v>20.236873508281398</v>
      </c>
      <c r="U16" s="53">
        <v>1.84752014081544</v>
      </c>
    </row>
    <row r="17" spans="1:21" ht="12" thickBot="1">
      <c r="A17" s="75"/>
      <c r="B17" s="64" t="s">
        <v>15</v>
      </c>
      <c r="C17" s="65"/>
      <c r="D17" s="51">
        <v>430887.83740000002</v>
      </c>
      <c r="E17" s="51">
        <v>487048.20270000002</v>
      </c>
      <c r="F17" s="52">
        <v>88.469238775819406</v>
      </c>
      <c r="G17" s="51">
        <v>387802.5956</v>
      </c>
      <c r="H17" s="52">
        <v>11.110096293538099</v>
      </c>
      <c r="I17" s="51">
        <v>57403.769899999999</v>
      </c>
      <c r="J17" s="52">
        <v>13.3222070612105</v>
      </c>
      <c r="K17" s="51">
        <v>51282.518199999999</v>
      </c>
      <c r="L17" s="52">
        <v>13.223871831145599</v>
      </c>
      <c r="M17" s="52">
        <v>0.11936332135889501</v>
      </c>
      <c r="N17" s="51">
        <v>3549689.8059999999</v>
      </c>
      <c r="O17" s="51">
        <v>343149759.10900003</v>
      </c>
      <c r="P17" s="51">
        <v>7941</v>
      </c>
      <c r="Q17" s="51">
        <v>8243</v>
      </c>
      <c r="R17" s="52">
        <v>-3.6637146669901699</v>
      </c>
      <c r="S17" s="51">
        <v>54.261155698274798</v>
      </c>
      <c r="T17" s="51">
        <v>45.678984168385298</v>
      </c>
      <c r="U17" s="53">
        <v>15.816418613734699</v>
      </c>
    </row>
    <row r="18" spans="1:21" ht="12" thickBot="1">
      <c r="A18" s="75"/>
      <c r="B18" s="64" t="s">
        <v>16</v>
      </c>
      <c r="C18" s="65"/>
      <c r="D18" s="51">
        <v>1111391.6096999999</v>
      </c>
      <c r="E18" s="51">
        <v>1368742.605</v>
      </c>
      <c r="F18" s="52">
        <v>81.197999217683503</v>
      </c>
      <c r="G18" s="51">
        <v>1243257.5577</v>
      </c>
      <c r="H18" s="52">
        <v>-10.6064867398795</v>
      </c>
      <c r="I18" s="51">
        <v>158586.7476</v>
      </c>
      <c r="J18" s="52">
        <v>14.269205041309201</v>
      </c>
      <c r="K18" s="51">
        <v>166031.22640000001</v>
      </c>
      <c r="L18" s="52">
        <v>13.3545318403014</v>
      </c>
      <c r="M18" s="52">
        <v>-4.4837823350559997E-2</v>
      </c>
      <c r="N18" s="51">
        <v>11319536.8761</v>
      </c>
      <c r="O18" s="51">
        <v>752783643.46379995</v>
      </c>
      <c r="P18" s="51">
        <v>54813</v>
      </c>
      <c r="Q18" s="51">
        <v>57826</v>
      </c>
      <c r="R18" s="52">
        <v>-5.2104589630961904</v>
      </c>
      <c r="S18" s="51">
        <v>20.276058776202699</v>
      </c>
      <c r="T18" s="51">
        <v>20.3233098087366</v>
      </c>
      <c r="U18" s="53">
        <v>-0.23303854587994399</v>
      </c>
    </row>
    <row r="19" spans="1:21" ht="12" thickBot="1">
      <c r="A19" s="75"/>
      <c r="B19" s="64" t="s">
        <v>17</v>
      </c>
      <c r="C19" s="65"/>
      <c r="D19" s="51">
        <v>472283.39240000001</v>
      </c>
      <c r="E19" s="51">
        <v>614306.58620000002</v>
      </c>
      <c r="F19" s="52">
        <v>76.880730731126903</v>
      </c>
      <c r="G19" s="51">
        <v>510801.34240000002</v>
      </c>
      <c r="H19" s="52">
        <v>-7.5406908327655104</v>
      </c>
      <c r="I19" s="51">
        <v>42592.030400000003</v>
      </c>
      <c r="J19" s="52">
        <v>9.0183205857737896</v>
      </c>
      <c r="K19" s="51">
        <v>59905.886100000003</v>
      </c>
      <c r="L19" s="52">
        <v>11.727824719201401</v>
      </c>
      <c r="M19" s="52">
        <v>-0.28901760456557202</v>
      </c>
      <c r="N19" s="51">
        <v>4727488.7015000004</v>
      </c>
      <c r="O19" s="51">
        <v>240442980.01570001</v>
      </c>
      <c r="P19" s="51">
        <v>11293</v>
      </c>
      <c r="Q19" s="51">
        <v>12159</v>
      </c>
      <c r="R19" s="52">
        <v>-7.1222962414672297</v>
      </c>
      <c r="S19" s="51">
        <v>41.820897228371599</v>
      </c>
      <c r="T19" s="51">
        <v>61.174274948597798</v>
      </c>
      <c r="U19" s="53">
        <v>-46.276811361896698</v>
      </c>
    </row>
    <row r="20" spans="1:21" ht="12" thickBot="1">
      <c r="A20" s="75"/>
      <c r="B20" s="64" t="s">
        <v>18</v>
      </c>
      <c r="C20" s="65"/>
      <c r="D20" s="51">
        <v>898094.86640000006</v>
      </c>
      <c r="E20" s="51">
        <v>1230515.9654999999</v>
      </c>
      <c r="F20" s="52">
        <v>72.985226651250599</v>
      </c>
      <c r="G20" s="51">
        <v>873866.84310000006</v>
      </c>
      <c r="H20" s="52">
        <v>2.7725074467927202</v>
      </c>
      <c r="I20" s="51">
        <v>81082.499899999995</v>
      </c>
      <c r="J20" s="52">
        <v>9.0282778505368793</v>
      </c>
      <c r="K20" s="51">
        <v>68759.953200000004</v>
      </c>
      <c r="L20" s="52">
        <v>7.8684703216427598</v>
      </c>
      <c r="M20" s="52">
        <v>0.179211097834197</v>
      </c>
      <c r="N20" s="51">
        <v>7977598.6939000003</v>
      </c>
      <c r="O20" s="51">
        <v>419613125.67820001</v>
      </c>
      <c r="P20" s="51">
        <v>35933</v>
      </c>
      <c r="Q20" s="51">
        <v>37775</v>
      </c>
      <c r="R20" s="52">
        <v>-4.8762409000661897</v>
      </c>
      <c r="S20" s="51">
        <v>24.993595480477602</v>
      </c>
      <c r="T20" s="51">
        <v>25.449718379880899</v>
      </c>
      <c r="U20" s="53">
        <v>-1.8249591170649899</v>
      </c>
    </row>
    <row r="21" spans="1:21" ht="12" thickBot="1">
      <c r="A21" s="75"/>
      <c r="B21" s="64" t="s">
        <v>19</v>
      </c>
      <c r="C21" s="65"/>
      <c r="D21" s="51">
        <v>275932.84779999999</v>
      </c>
      <c r="E21" s="51">
        <v>379821.18349999998</v>
      </c>
      <c r="F21" s="52">
        <v>72.648093309940407</v>
      </c>
      <c r="G21" s="51">
        <v>343916.55300000001</v>
      </c>
      <c r="H21" s="52">
        <v>-19.7675001703102</v>
      </c>
      <c r="I21" s="51">
        <v>43107.553599999999</v>
      </c>
      <c r="J21" s="52">
        <v>15.622479869176299</v>
      </c>
      <c r="K21" s="51">
        <v>35527.275199999996</v>
      </c>
      <c r="L21" s="52">
        <v>10.330202163895301</v>
      </c>
      <c r="M21" s="52">
        <v>0.21336503735023299</v>
      </c>
      <c r="N21" s="51">
        <v>2523322.9696999998</v>
      </c>
      <c r="O21" s="51">
        <v>147611145.61129999</v>
      </c>
      <c r="P21" s="51">
        <v>23844</v>
      </c>
      <c r="Q21" s="51">
        <v>25564</v>
      </c>
      <c r="R21" s="52">
        <v>-6.7282115474886597</v>
      </c>
      <c r="S21" s="51">
        <v>11.5724227394732</v>
      </c>
      <c r="T21" s="51">
        <v>11.3419325340322</v>
      </c>
      <c r="U21" s="53">
        <v>1.99171954421277</v>
      </c>
    </row>
    <row r="22" spans="1:21" ht="12" thickBot="1">
      <c r="A22" s="75"/>
      <c r="B22" s="64" t="s">
        <v>20</v>
      </c>
      <c r="C22" s="65"/>
      <c r="D22" s="51">
        <v>829776.57220000005</v>
      </c>
      <c r="E22" s="51">
        <v>826645.69209999999</v>
      </c>
      <c r="F22" s="52">
        <v>100.378745105663</v>
      </c>
      <c r="G22" s="51">
        <v>827000.28410000005</v>
      </c>
      <c r="H22" s="52">
        <v>0.33570582179682801</v>
      </c>
      <c r="I22" s="51">
        <v>92919.55</v>
      </c>
      <c r="J22" s="52">
        <v>11.1981409349315</v>
      </c>
      <c r="K22" s="51">
        <v>61026.771500000003</v>
      </c>
      <c r="L22" s="52">
        <v>7.3792926886855499</v>
      </c>
      <c r="M22" s="52">
        <v>0.52260307593037303</v>
      </c>
      <c r="N22" s="51">
        <v>7889623.1015999997</v>
      </c>
      <c r="O22" s="51">
        <v>478393804.38300002</v>
      </c>
      <c r="P22" s="51">
        <v>50658</v>
      </c>
      <c r="Q22" s="51">
        <v>52685</v>
      </c>
      <c r="R22" s="52">
        <v>-3.8473948941824099</v>
      </c>
      <c r="S22" s="51">
        <v>16.379971025307</v>
      </c>
      <c r="T22" s="51">
        <v>16.489818739679201</v>
      </c>
      <c r="U22" s="53">
        <v>-0.67062215313171603</v>
      </c>
    </row>
    <row r="23" spans="1:21" ht="12" thickBot="1">
      <c r="A23" s="75"/>
      <c r="B23" s="64" t="s">
        <v>21</v>
      </c>
      <c r="C23" s="65"/>
      <c r="D23" s="51">
        <v>2062922.3503</v>
      </c>
      <c r="E23" s="51">
        <v>2351156.3777999999</v>
      </c>
      <c r="F23" s="52">
        <v>87.740754710254393</v>
      </c>
      <c r="G23" s="51">
        <v>2291251.7853000001</v>
      </c>
      <c r="H23" s="52">
        <v>-9.9652703585391595</v>
      </c>
      <c r="I23" s="51">
        <v>219968.52439999999</v>
      </c>
      <c r="J23" s="52">
        <v>10.662957060308701</v>
      </c>
      <c r="K23" s="51">
        <v>263247.77010000002</v>
      </c>
      <c r="L23" s="52">
        <v>11.4892554274882</v>
      </c>
      <c r="M23" s="52">
        <v>-0.16440498502061199</v>
      </c>
      <c r="N23" s="51">
        <v>19334891.219799999</v>
      </c>
      <c r="O23" s="51">
        <v>1076982968.1951001</v>
      </c>
      <c r="P23" s="51">
        <v>64187</v>
      </c>
      <c r="Q23" s="51">
        <v>67710</v>
      </c>
      <c r="R23" s="52">
        <v>-5.2030719243833996</v>
      </c>
      <c r="S23" s="51">
        <v>32.139254838207101</v>
      </c>
      <c r="T23" s="51">
        <v>32.007799760744398</v>
      </c>
      <c r="U23" s="53">
        <v>0.409017191358444</v>
      </c>
    </row>
    <row r="24" spans="1:21" ht="12" thickBot="1">
      <c r="A24" s="75"/>
      <c r="B24" s="64" t="s">
        <v>22</v>
      </c>
      <c r="C24" s="65"/>
      <c r="D24" s="51">
        <v>245020.86139999999</v>
      </c>
      <c r="E24" s="51">
        <v>250955.20050000001</v>
      </c>
      <c r="F24" s="52">
        <v>97.635299412733204</v>
      </c>
      <c r="G24" s="51">
        <v>211516.5551</v>
      </c>
      <c r="H24" s="52">
        <v>15.8400397000414</v>
      </c>
      <c r="I24" s="51">
        <v>35391.824099999998</v>
      </c>
      <c r="J24" s="52">
        <v>14.444412568700599</v>
      </c>
      <c r="K24" s="51">
        <v>35894.136500000001</v>
      </c>
      <c r="L24" s="52">
        <v>16.9698946179556</v>
      </c>
      <c r="M24" s="52">
        <v>-1.3994274524476E-2</v>
      </c>
      <c r="N24" s="51">
        <v>2200400.9386999998</v>
      </c>
      <c r="O24" s="51">
        <v>99818515.365600005</v>
      </c>
      <c r="P24" s="51">
        <v>25093</v>
      </c>
      <c r="Q24" s="51">
        <v>25313</v>
      </c>
      <c r="R24" s="52">
        <v>-0.86911863469363304</v>
      </c>
      <c r="S24" s="51">
        <v>9.7645104770254694</v>
      </c>
      <c r="T24" s="51">
        <v>9.6306593924070594</v>
      </c>
      <c r="U24" s="53">
        <v>1.3707915510289601</v>
      </c>
    </row>
    <row r="25" spans="1:21" ht="12" thickBot="1">
      <c r="A25" s="75"/>
      <c r="B25" s="64" t="s">
        <v>23</v>
      </c>
      <c r="C25" s="65"/>
      <c r="D25" s="51">
        <v>288600.16340000002</v>
      </c>
      <c r="E25" s="51">
        <v>273589.47240000003</v>
      </c>
      <c r="F25" s="52">
        <v>105.4865747824</v>
      </c>
      <c r="G25" s="51">
        <v>263150.87699999998</v>
      </c>
      <c r="H25" s="52">
        <v>9.6709867320715599</v>
      </c>
      <c r="I25" s="51">
        <v>26140.463800000001</v>
      </c>
      <c r="J25" s="52">
        <v>9.0576746360913596</v>
      </c>
      <c r="K25" s="51">
        <v>17892.263999999999</v>
      </c>
      <c r="L25" s="52">
        <v>6.7992416380964604</v>
      </c>
      <c r="M25" s="52">
        <v>0.46099251609522401</v>
      </c>
      <c r="N25" s="51">
        <v>2879001.5890000002</v>
      </c>
      <c r="O25" s="51">
        <v>113648206.263</v>
      </c>
      <c r="P25" s="51">
        <v>18560</v>
      </c>
      <c r="Q25" s="51">
        <v>18574</v>
      </c>
      <c r="R25" s="52">
        <v>-7.5374178959841998E-2</v>
      </c>
      <c r="S25" s="51">
        <v>15.549577769396601</v>
      </c>
      <c r="T25" s="51">
        <v>16.710612905136198</v>
      </c>
      <c r="U25" s="53">
        <v>-7.4666666385290599</v>
      </c>
    </row>
    <row r="26" spans="1:21" ht="12" thickBot="1">
      <c r="A26" s="75"/>
      <c r="B26" s="64" t="s">
        <v>24</v>
      </c>
      <c r="C26" s="65"/>
      <c r="D26" s="51">
        <v>619224.098</v>
      </c>
      <c r="E26" s="51">
        <v>542259.67779999995</v>
      </c>
      <c r="F26" s="52">
        <v>114.193277381835</v>
      </c>
      <c r="G26" s="51">
        <v>514911.29109999997</v>
      </c>
      <c r="H26" s="52">
        <v>20.258403477064501</v>
      </c>
      <c r="I26" s="51">
        <v>131048.76300000001</v>
      </c>
      <c r="J26" s="52">
        <v>21.1633822752163</v>
      </c>
      <c r="K26" s="51">
        <v>110048.04240000001</v>
      </c>
      <c r="L26" s="52">
        <v>21.372233295740202</v>
      </c>
      <c r="M26" s="52">
        <v>0.19083229598639401</v>
      </c>
      <c r="N26" s="51">
        <v>5323141.2268000003</v>
      </c>
      <c r="O26" s="51">
        <v>223468017.9826</v>
      </c>
      <c r="P26" s="51">
        <v>47400</v>
      </c>
      <c r="Q26" s="51">
        <v>50285</v>
      </c>
      <c r="R26" s="52">
        <v>-5.7372974047926899</v>
      </c>
      <c r="S26" s="51">
        <v>13.063799535865</v>
      </c>
      <c r="T26" s="51">
        <v>13.3640106930496</v>
      </c>
      <c r="U26" s="53">
        <v>-2.2980386093681999</v>
      </c>
    </row>
    <row r="27" spans="1:21" ht="12" thickBot="1">
      <c r="A27" s="75"/>
      <c r="B27" s="64" t="s">
        <v>25</v>
      </c>
      <c r="C27" s="65"/>
      <c r="D27" s="51">
        <v>213633.91589999999</v>
      </c>
      <c r="E27" s="51">
        <v>241947.60500000001</v>
      </c>
      <c r="F27" s="52">
        <v>88.297594803635306</v>
      </c>
      <c r="G27" s="51">
        <v>220022.9032</v>
      </c>
      <c r="H27" s="52">
        <v>-2.9037828367315099</v>
      </c>
      <c r="I27" s="51">
        <v>58843.381500000003</v>
      </c>
      <c r="J27" s="52">
        <v>27.5440260747474</v>
      </c>
      <c r="K27" s="51">
        <v>61399.299599999998</v>
      </c>
      <c r="L27" s="52">
        <v>27.905867392445199</v>
      </c>
      <c r="M27" s="52">
        <v>-4.1627805474185001E-2</v>
      </c>
      <c r="N27" s="51">
        <v>1988223.6751000001</v>
      </c>
      <c r="O27" s="51">
        <v>90980488.5414</v>
      </c>
      <c r="P27" s="51">
        <v>28195</v>
      </c>
      <c r="Q27" s="51">
        <v>28986</v>
      </c>
      <c r="R27" s="52">
        <v>-2.7289036086386602</v>
      </c>
      <c r="S27" s="51">
        <v>7.5770142188331304</v>
      </c>
      <c r="T27" s="51">
        <v>7.6347187400814196</v>
      </c>
      <c r="U27" s="53">
        <v>-0.76157335306120699</v>
      </c>
    </row>
    <row r="28" spans="1:21" ht="12" thickBot="1">
      <c r="A28" s="75"/>
      <c r="B28" s="64" t="s">
        <v>26</v>
      </c>
      <c r="C28" s="65"/>
      <c r="D28" s="51">
        <v>1115135.5669</v>
      </c>
      <c r="E28" s="51">
        <v>1133706.4628999999</v>
      </c>
      <c r="F28" s="52">
        <v>98.361930834151195</v>
      </c>
      <c r="G28" s="51">
        <v>1062635.3337000001</v>
      </c>
      <c r="H28" s="52">
        <v>4.9405691242355703</v>
      </c>
      <c r="I28" s="51">
        <v>49317.467600000004</v>
      </c>
      <c r="J28" s="52">
        <v>4.42255354988803</v>
      </c>
      <c r="K28" s="51">
        <v>37485.672400000003</v>
      </c>
      <c r="L28" s="52">
        <v>3.52761396230617</v>
      </c>
      <c r="M28" s="52">
        <v>0.31563513317157399</v>
      </c>
      <c r="N28" s="51">
        <v>9789935.9967999998</v>
      </c>
      <c r="O28" s="51">
        <v>344947236.21319997</v>
      </c>
      <c r="P28" s="51">
        <v>45177</v>
      </c>
      <c r="Q28" s="51">
        <v>45387</v>
      </c>
      <c r="R28" s="52">
        <v>-0.46268755370481002</v>
      </c>
      <c r="S28" s="51">
        <v>24.683701151028199</v>
      </c>
      <c r="T28" s="51">
        <v>24.456940738537501</v>
      </c>
      <c r="U28" s="53">
        <v>0.91866455157299998</v>
      </c>
    </row>
    <row r="29" spans="1:21" ht="12" thickBot="1">
      <c r="A29" s="75"/>
      <c r="B29" s="64" t="s">
        <v>27</v>
      </c>
      <c r="C29" s="65"/>
      <c r="D29" s="51">
        <v>676530.16469999996</v>
      </c>
      <c r="E29" s="51">
        <v>642971.40980000002</v>
      </c>
      <c r="F29" s="52">
        <v>105.219323034976</v>
      </c>
      <c r="G29" s="51">
        <v>614049.11380000005</v>
      </c>
      <c r="H29" s="52">
        <v>10.1752530043306</v>
      </c>
      <c r="I29" s="51">
        <v>99759.622600000002</v>
      </c>
      <c r="J29" s="52">
        <v>14.745775991265299</v>
      </c>
      <c r="K29" s="51">
        <v>72124.297200000001</v>
      </c>
      <c r="L29" s="52">
        <v>11.74568867198</v>
      </c>
      <c r="M29" s="52">
        <v>0.38316249132199498</v>
      </c>
      <c r="N29" s="51">
        <v>5775307.8816999998</v>
      </c>
      <c r="O29" s="51">
        <v>241135982.7895</v>
      </c>
      <c r="P29" s="51">
        <v>105105</v>
      </c>
      <c r="Q29" s="51">
        <v>109504</v>
      </c>
      <c r="R29" s="52">
        <v>-4.0172048509643501</v>
      </c>
      <c r="S29" s="51">
        <v>6.4367077179962902</v>
      </c>
      <c r="T29" s="51">
        <v>6.4922677829120401</v>
      </c>
      <c r="U29" s="53">
        <v>-0.86317520306865003</v>
      </c>
    </row>
    <row r="30" spans="1:21" ht="12" thickBot="1">
      <c r="A30" s="75"/>
      <c r="B30" s="64" t="s">
        <v>28</v>
      </c>
      <c r="C30" s="65"/>
      <c r="D30" s="51">
        <v>668365.43740000005</v>
      </c>
      <c r="E30" s="51">
        <v>742220.28630000004</v>
      </c>
      <c r="F30" s="52">
        <v>90.049470451936898</v>
      </c>
      <c r="G30" s="51">
        <v>706985.15910000005</v>
      </c>
      <c r="H30" s="52">
        <v>-5.4625929841530496</v>
      </c>
      <c r="I30" s="51">
        <v>98768.012700000007</v>
      </c>
      <c r="J30" s="52">
        <v>14.7775464099724</v>
      </c>
      <c r="K30" s="51">
        <v>81739.244699999996</v>
      </c>
      <c r="L30" s="52">
        <v>11.5616634448246</v>
      </c>
      <c r="M30" s="52">
        <v>0.20833038111006699</v>
      </c>
      <c r="N30" s="51">
        <v>6389806.8298000004</v>
      </c>
      <c r="O30" s="51">
        <v>415501141.23110002</v>
      </c>
      <c r="P30" s="51">
        <v>61382</v>
      </c>
      <c r="Q30" s="51">
        <v>66261</v>
      </c>
      <c r="R30" s="52">
        <v>-7.3633057152774697</v>
      </c>
      <c r="S30" s="51">
        <v>10.8886226809162</v>
      </c>
      <c r="T30" s="51">
        <v>11.1360233214108</v>
      </c>
      <c r="U30" s="53">
        <v>-2.2721022460274698</v>
      </c>
    </row>
    <row r="31" spans="1:21" ht="12" thickBot="1">
      <c r="A31" s="75"/>
      <c r="B31" s="64" t="s">
        <v>29</v>
      </c>
      <c r="C31" s="65"/>
      <c r="D31" s="51">
        <v>691824.22679999995</v>
      </c>
      <c r="E31" s="51">
        <v>1218133.8432</v>
      </c>
      <c r="F31" s="52">
        <v>56.793777683953003</v>
      </c>
      <c r="G31" s="51">
        <v>660418.09739999997</v>
      </c>
      <c r="H31" s="52">
        <v>4.7554919411873797</v>
      </c>
      <c r="I31" s="51">
        <v>39774.691099999996</v>
      </c>
      <c r="J31" s="52">
        <v>5.7492480834295101</v>
      </c>
      <c r="K31" s="51">
        <v>19628.059099999999</v>
      </c>
      <c r="L31" s="52">
        <v>2.9720656016656299</v>
      </c>
      <c r="M31" s="52">
        <v>1.02641997852961</v>
      </c>
      <c r="N31" s="51">
        <v>5692897.6409999998</v>
      </c>
      <c r="O31" s="51">
        <v>421290626.77950001</v>
      </c>
      <c r="P31" s="51">
        <v>25206</v>
      </c>
      <c r="Q31" s="51">
        <v>26074</v>
      </c>
      <c r="R31" s="52">
        <v>-3.3289867300759299</v>
      </c>
      <c r="S31" s="51">
        <v>27.446807379195398</v>
      </c>
      <c r="T31" s="51">
        <v>26.099252588785799</v>
      </c>
      <c r="U31" s="53">
        <v>4.90969595039717</v>
      </c>
    </row>
    <row r="32" spans="1:21" ht="12" thickBot="1">
      <c r="A32" s="75"/>
      <c r="B32" s="64" t="s">
        <v>30</v>
      </c>
      <c r="C32" s="65"/>
      <c r="D32" s="51">
        <v>95216.146999999997</v>
      </c>
      <c r="E32" s="51">
        <v>112169.2056</v>
      </c>
      <c r="F32" s="52">
        <v>84.886173964309506</v>
      </c>
      <c r="G32" s="51">
        <v>104707.149</v>
      </c>
      <c r="H32" s="52">
        <v>-9.0643304594225995</v>
      </c>
      <c r="I32" s="51">
        <v>25790.2497</v>
      </c>
      <c r="J32" s="52">
        <v>27.086004330757099</v>
      </c>
      <c r="K32" s="51">
        <v>28757.319200000002</v>
      </c>
      <c r="L32" s="52">
        <v>27.464523172147501</v>
      </c>
      <c r="M32" s="52">
        <v>-0.103176150717136</v>
      </c>
      <c r="N32" s="51">
        <v>844010.14599999995</v>
      </c>
      <c r="O32" s="51">
        <v>42384891.252999999</v>
      </c>
      <c r="P32" s="51">
        <v>20754</v>
      </c>
      <c r="Q32" s="51">
        <v>21574</v>
      </c>
      <c r="R32" s="52">
        <v>-3.8008714193010098</v>
      </c>
      <c r="S32" s="51">
        <v>4.5878455719379403</v>
      </c>
      <c r="T32" s="51">
        <v>4.5885152961898603</v>
      </c>
      <c r="U32" s="53">
        <v>-1.4597794137091001E-2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319.61110000000002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209491.47159999999</v>
      </c>
      <c r="E35" s="51">
        <v>182727.45600000001</v>
      </c>
      <c r="F35" s="52">
        <v>114.646959020762</v>
      </c>
      <c r="G35" s="51">
        <v>197248.7629</v>
      </c>
      <c r="H35" s="52">
        <v>6.2067353528633999</v>
      </c>
      <c r="I35" s="51">
        <v>11290.6667</v>
      </c>
      <c r="J35" s="52">
        <v>5.3895591136799297</v>
      </c>
      <c r="K35" s="51">
        <v>15610.2691</v>
      </c>
      <c r="L35" s="52">
        <v>7.9140010160236098</v>
      </c>
      <c r="M35" s="52">
        <v>-0.27671543471342203</v>
      </c>
      <c r="N35" s="51">
        <v>1899626.5674000001</v>
      </c>
      <c r="O35" s="51">
        <v>68598994.1109</v>
      </c>
      <c r="P35" s="51">
        <v>14087</v>
      </c>
      <c r="Q35" s="51">
        <v>14763</v>
      </c>
      <c r="R35" s="52">
        <v>-4.5790151053308996</v>
      </c>
      <c r="S35" s="51">
        <v>14.8712622701782</v>
      </c>
      <c r="T35" s="51">
        <v>14.930345525977099</v>
      </c>
      <c r="U35" s="53">
        <v>-0.397298189793934</v>
      </c>
    </row>
    <row r="36" spans="1:21" ht="12" customHeight="1" thickBot="1">
      <c r="A36" s="75"/>
      <c r="B36" s="64" t="s">
        <v>69</v>
      </c>
      <c r="C36" s="65"/>
      <c r="D36" s="51">
        <v>87917.14</v>
      </c>
      <c r="E36" s="54"/>
      <c r="F36" s="54"/>
      <c r="G36" s="51">
        <v>50666.68</v>
      </c>
      <c r="H36" s="52">
        <v>73.520625389309103</v>
      </c>
      <c r="I36" s="51">
        <v>2713.23</v>
      </c>
      <c r="J36" s="52">
        <v>3.0861217732969899</v>
      </c>
      <c r="K36" s="51">
        <v>2358.96</v>
      </c>
      <c r="L36" s="52">
        <v>4.65584088004187</v>
      </c>
      <c r="M36" s="52">
        <v>0.15018058805575299</v>
      </c>
      <c r="N36" s="51">
        <v>533900.46</v>
      </c>
      <c r="O36" s="51">
        <v>33165412.190000001</v>
      </c>
      <c r="P36" s="51">
        <v>55</v>
      </c>
      <c r="Q36" s="51">
        <v>53</v>
      </c>
      <c r="R36" s="52">
        <v>3.7735849056603801</v>
      </c>
      <c r="S36" s="51">
        <v>1598.49345454545</v>
      </c>
      <c r="T36" s="51">
        <v>1429.2545283018901</v>
      </c>
      <c r="U36" s="53">
        <v>10.587401891595</v>
      </c>
    </row>
    <row r="37" spans="1:21" ht="12" thickBot="1">
      <c r="A37" s="75"/>
      <c r="B37" s="64" t="s">
        <v>36</v>
      </c>
      <c r="C37" s="65"/>
      <c r="D37" s="51">
        <v>194259.87</v>
      </c>
      <c r="E37" s="51">
        <v>154136.00440000001</v>
      </c>
      <c r="F37" s="52">
        <v>126.03146860864101</v>
      </c>
      <c r="G37" s="51">
        <v>159836.81</v>
      </c>
      <c r="H37" s="52">
        <v>21.5363782598013</v>
      </c>
      <c r="I37" s="51">
        <v>-17782.97</v>
      </c>
      <c r="J37" s="52">
        <v>-9.1542169774951496</v>
      </c>
      <c r="K37" s="51">
        <v>-11537.1</v>
      </c>
      <c r="L37" s="52">
        <v>-7.2180494593204196</v>
      </c>
      <c r="M37" s="52">
        <v>0.54137261530193903</v>
      </c>
      <c r="N37" s="51">
        <v>1737032.27</v>
      </c>
      <c r="O37" s="51">
        <v>165146228.53999999</v>
      </c>
      <c r="P37" s="51">
        <v>122</v>
      </c>
      <c r="Q37" s="51">
        <v>75</v>
      </c>
      <c r="R37" s="52">
        <v>62.6666666666667</v>
      </c>
      <c r="S37" s="51">
        <v>1592.29401639344</v>
      </c>
      <c r="T37" s="51">
        <v>2610.8154666666701</v>
      </c>
      <c r="U37" s="53">
        <v>-63.965664618911397</v>
      </c>
    </row>
    <row r="38" spans="1:21" ht="12" thickBot="1">
      <c r="A38" s="75"/>
      <c r="B38" s="64" t="s">
        <v>37</v>
      </c>
      <c r="C38" s="65"/>
      <c r="D38" s="51">
        <v>74917.13</v>
      </c>
      <c r="E38" s="51">
        <v>81579.141300000003</v>
      </c>
      <c r="F38" s="52">
        <v>91.833682980921495</v>
      </c>
      <c r="G38" s="51">
        <v>107541.03</v>
      </c>
      <c r="H38" s="52">
        <v>-30.3362353884838</v>
      </c>
      <c r="I38" s="51">
        <v>-1296.57</v>
      </c>
      <c r="J38" s="52">
        <v>-1.73067227748847</v>
      </c>
      <c r="K38" s="51">
        <v>-4120.5</v>
      </c>
      <c r="L38" s="52">
        <v>-3.83156084705531</v>
      </c>
      <c r="M38" s="52">
        <v>-0.68533673097924996</v>
      </c>
      <c r="N38" s="51">
        <v>596055.04000000004</v>
      </c>
      <c r="O38" s="51">
        <v>143116369.58000001</v>
      </c>
      <c r="P38" s="51">
        <v>23</v>
      </c>
      <c r="Q38" s="51">
        <v>29</v>
      </c>
      <c r="R38" s="52">
        <v>-20.689655172413801</v>
      </c>
      <c r="S38" s="51">
        <v>3257.26652173913</v>
      </c>
      <c r="T38" s="51">
        <v>1587.38655172414</v>
      </c>
      <c r="U38" s="53">
        <v>51.266298255612298</v>
      </c>
    </row>
    <row r="39" spans="1:21" ht="12" thickBot="1">
      <c r="A39" s="75"/>
      <c r="B39" s="64" t="s">
        <v>38</v>
      </c>
      <c r="C39" s="65"/>
      <c r="D39" s="51">
        <v>50102.6</v>
      </c>
      <c r="E39" s="51">
        <v>89231.759399999995</v>
      </c>
      <c r="F39" s="52">
        <v>56.148842449026098</v>
      </c>
      <c r="G39" s="51">
        <v>33735.07</v>
      </c>
      <c r="H39" s="52">
        <v>48.517848043593801</v>
      </c>
      <c r="I39" s="51">
        <v>-7285.48</v>
      </c>
      <c r="J39" s="52">
        <v>-14.541121618439</v>
      </c>
      <c r="K39" s="51">
        <v>-2906.87</v>
      </c>
      <c r="L39" s="52">
        <v>-8.6167599474374903</v>
      </c>
      <c r="M39" s="52">
        <v>1.5062971512313901</v>
      </c>
      <c r="N39" s="51">
        <v>624906.29</v>
      </c>
      <c r="O39" s="51">
        <v>108399112.11</v>
      </c>
      <c r="P39" s="51">
        <v>30</v>
      </c>
      <c r="Q39" s="51">
        <v>37</v>
      </c>
      <c r="R39" s="52">
        <v>-18.918918918918902</v>
      </c>
      <c r="S39" s="51">
        <v>1670.08666666667</v>
      </c>
      <c r="T39" s="51">
        <v>1945.80891891892</v>
      </c>
      <c r="U39" s="53">
        <v>-16.5094577278775</v>
      </c>
    </row>
    <row r="40" spans="1:21" ht="12" thickBot="1">
      <c r="A40" s="75"/>
      <c r="B40" s="64" t="s">
        <v>72</v>
      </c>
      <c r="C40" s="65"/>
      <c r="D40" s="51">
        <v>0.03</v>
      </c>
      <c r="E40" s="54"/>
      <c r="F40" s="54"/>
      <c r="G40" s="54"/>
      <c r="H40" s="54"/>
      <c r="I40" s="51">
        <v>0.03</v>
      </c>
      <c r="J40" s="52">
        <v>100</v>
      </c>
      <c r="K40" s="54"/>
      <c r="L40" s="54"/>
      <c r="M40" s="54"/>
      <c r="N40" s="51">
        <v>132.58000000000001</v>
      </c>
      <c r="O40" s="51">
        <v>4753.09</v>
      </c>
      <c r="P40" s="51">
        <v>3</v>
      </c>
      <c r="Q40" s="54"/>
      <c r="R40" s="54"/>
      <c r="S40" s="51">
        <v>0.01</v>
      </c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113411.1106</v>
      </c>
      <c r="E41" s="51">
        <v>82748.415500000003</v>
      </c>
      <c r="F41" s="52">
        <v>137.05532597177</v>
      </c>
      <c r="G41" s="51">
        <v>145359.82930000001</v>
      </c>
      <c r="H41" s="52">
        <v>-21.979056286632598</v>
      </c>
      <c r="I41" s="51">
        <v>5408.6183000000001</v>
      </c>
      <c r="J41" s="52">
        <v>4.7690374173974499</v>
      </c>
      <c r="K41" s="51">
        <v>7114.3161</v>
      </c>
      <c r="L41" s="52">
        <v>4.8942793440663497</v>
      </c>
      <c r="M41" s="52">
        <v>-0.23975569485870901</v>
      </c>
      <c r="N41" s="51">
        <v>716384.69689999998</v>
      </c>
      <c r="O41" s="51">
        <v>64564187.098200001</v>
      </c>
      <c r="P41" s="51">
        <v>169</v>
      </c>
      <c r="Q41" s="51">
        <v>139</v>
      </c>
      <c r="R41" s="52">
        <v>21.582733812949598</v>
      </c>
      <c r="S41" s="51">
        <v>671.07166035502996</v>
      </c>
      <c r="T41" s="51">
        <v>408.14732230215799</v>
      </c>
      <c r="U41" s="53">
        <v>39.179770743674602</v>
      </c>
    </row>
    <row r="42" spans="1:21" ht="12" thickBot="1">
      <c r="A42" s="75"/>
      <c r="B42" s="64" t="s">
        <v>34</v>
      </c>
      <c r="C42" s="65"/>
      <c r="D42" s="51">
        <v>363123.47960000002</v>
      </c>
      <c r="E42" s="51">
        <v>256822.21950000001</v>
      </c>
      <c r="F42" s="52">
        <v>141.39099035393201</v>
      </c>
      <c r="G42" s="51">
        <v>403851.89689999999</v>
      </c>
      <c r="H42" s="52">
        <v>-10.084988485292399</v>
      </c>
      <c r="I42" s="51">
        <v>21139.547999999999</v>
      </c>
      <c r="J42" s="52">
        <v>5.8215866468580701</v>
      </c>
      <c r="K42" s="51">
        <v>29464.083200000001</v>
      </c>
      <c r="L42" s="52">
        <v>7.2957644686501899</v>
      </c>
      <c r="M42" s="52">
        <v>-0.282531621414917</v>
      </c>
      <c r="N42" s="51">
        <v>3139498.7173000001</v>
      </c>
      <c r="O42" s="51">
        <v>167209508.61950001</v>
      </c>
      <c r="P42" s="51">
        <v>1938</v>
      </c>
      <c r="Q42" s="51">
        <v>2048</v>
      </c>
      <c r="R42" s="52">
        <v>-5.37109375</v>
      </c>
      <c r="S42" s="51">
        <v>187.37021651186799</v>
      </c>
      <c r="T42" s="51">
        <v>181.35066152343799</v>
      </c>
      <c r="U42" s="53">
        <v>3.2126530568688998</v>
      </c>
    </row>
    <row r="43" spans="1:21" ht="12" thickBot="1">
      <c r="A43" s="75"/>
      <c r="B43" s="64" t="s">
        <v>39</v>
      </c>
      <c r="C43" s="65"/>
      <c r="D43" s="51">
        <v>79508.58</v>
      </c>
      <c r="E43" s="51">
        <v>66379.679999999993</v>
      </c>
      <c r="F43" s="52">
        <v>119.778492454317</v>
      </c>
      <c r="G43" s="51">
        <v>91418.9</v>
      </c>
      <c r="H43" s="52">
        <v>-13.0282906488702</v>
      </c>
      <c r="I43" s="51">
        <v>-875.23</v>
      </c>
      <c r="J43" s="52">
        <v>-1.10079943573385</v>
      </c>
      <c r="K43" s="51">
        <v>-9014.52</v>
      </c>
      <c r="L43" s="52">
        <v>-9.8606743244558803</v>
      </c>
      <c r="M43" s="52">
        <v>-0.90290886259057601</v>
      </c>
      <c r="N43" s="51">
        <v>954453.38</v>
      </c>
      <c r="O43" s="51">
        <v>79024846.519999996</v>
      </c>
      <c r="P43" s="51">
        <v>58</v>
      </c>
      <c r="Q43" s="51">
        <v>72</v>
      </c>
      <c r="R43" s="52">
        <v>-19.4444444444444</v>
      </c>
      <c r="S43" s="51">
        <v>1370.8375862068999</v>
      </c>
      <c r="T43" s="51">
        <v>1184.7112500000001</v>
      </c>
      <c r="U43" s="53">
        <v>13.57756294981</v>
      </c>
    </row>
    <row r="44" spans="1:21" ht="12" thickBot="1">
      <c r="A44" s="75"/>
      <c r="B44" s="64" t="s">
        <v>40</v>
      </c>
      <c r="C44" s="65"/>
      <c r="D44" s="51">
        <v>61013.72</v>
      </c>
      <c r="E44" s="51">
        <v>14047.3807</v>
      </c>
      <c r="F44" s="52">
        <v>434.34232546997202</v>
      </c>
      <c r="G44" s="51">
        <v>41141.9</v>
      </c>
      <c r="H44" s="52">
        <v>48.300686161796101</v>
      </c>
      <c r="I44" s="51">
        <v>6461.3</v>
      </c>
      <c r="J44" s="52">
        <v>10.5899132195185</v>
      </c>
      <c r="K44" s="51">
        <v>5657.69</v>
      </c>
      <c r="L44" s="52">
        <v>13.7516497779636</v>
      </c>
      <c r="M44" s="52">
        <v>0.14203853516187701</v>
      </c>
      <c r="N44" s="51">
        <v>674999.51</v>
      </c>
      <c r="O44" s="51">
        <v>31963849.170000002</v>
      </c>
      <c r="P44" s="51">
        <v>54</v>
      </c>
      <c r="Q44" s="51">
        <v>50</v>
      </c>
      <c r="R44" s="52">
        <v>8.0000000000000107</v>
      </c>
      <c r="S44" s="51">
        <v>1129.8837037036999</v>
      </c>
      <c r="T44" s="51">
        <v>849.59059999999999</v>
      </c>
      <c r="U44" s="53">
        <v>24.807252532709001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11365.9013</v>
      </c>
      <c r="E46" s="57"/>
      <c r="F46" s="57"/>
      <c r="G46" s="56">
        <v>19892.9728</v>
      </c>
      <c r="H46" s="58">
        <v>-42.864742166640902</v>
      </c>
      <c r="I46" s="56">
        <v>679.85709999999995</v>
      </c>
      <c r="J46" s="58">
        <v>5.9815502708966903</v>
      </c>
      <c r="K46" s="56">
        <v>1603.1171999999999</v>
      </c>
      <c r="L46" s="58">
        <v>8.0587110640396595</v>
      </c>
      <c r="M46" s="58">
        <v>-0.57591553505882198</v>
      </c>
      <c r="N46" s="56">
        <v>121760.04029999999</v>
      </c>
      <c r="O46" s="56">
        <v>8849394.3831999991</v>
      </c>
      <c r="P46" s="56">
        <v>18</v>
      </c>
      <c r="Q46" s="56">
        <v>19</v>
      </c>
      <c r="R46" s="58">
        <v>-5.2631578947368496</v>
      </c>
      <c r="S46" s="56">
        <v>631.43896111111098</v>
      </c>
      <c r="T46" s="56">
        <v>282.720952631579</v>
      </c>
      <c r="U46" s="59">
        <v>55.225925221007998</v>
      </c>
    </row>
  </sheetData>
  <mergeCells count="44">
    <mergeCell ref="B25:C25"/>
    <mergeCell ref="B24:C24"/>
    <mergeCell ref="B31:C31"/>
    <mergeCell ref="B32:C32"/>
    <mergeCell ref="B33:C33"/>
    <mergeCell ref="B26:C26"/>
    <mergeCell ref="B27:C27"/>
    <mergeCell ref="B28:C28"/>
    <mergeCell ref="B29:C29"/>
    <mergeCell ref="B30:C30"/>
    <mergeCell ref="B46:C46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47596</v>
      </c>
      <c r="D2" s="37">
        <v>520284.85038205102</v>
      </c>
      <c r="E2" s="37">
        <v>389056.49707350403</v>
      </c>
      <c r="F2" s="37">
        <v>131228.353308547</v>
      </c>
      <c r="G2" s="37">
        <v>389056.49707350403</v>
      </c>
      <c r="H2" s="37">
        <v>0.25222405229017197</v>
      </c>
    </row>
    <row r="3" spans="1:8">
      <c r="A3" s="37">
        <v>2</v>
      </c>
      <c r="B3" s="37">
        <v>13</v>
      </c>
      <c r="C3" s="37">
        <v>6662</v>
      </c>
      <c r="D3" s="37">
        <v>62963.934560895497</v>
      </c>
      <c r="E3" s="37">
        <v>48566.604598812497</v>
      </c>
      <c r="F3" s="37">
        <v>14397.329962083</v>
      </c>
      <c r="G3" s="37">
        <v>48566.604598812497</v>
      </c>
      <c r="H3" s="37">
        <v>0.228659947356985</v>
      </c>
    </row>
    <row r="4" spans="1:8">
      <c r="A4" s="37">
        <v>3</v>
      </c>
      <c r="B4" s="37">
        <v>14</v>
      </c>
      <c r="C4" s="37">
        <v>94046</v>
      </c>
      <c r="D4" s="37">
        <v>81008.818883185799</v>
      </c>
      <c r="E4" s="37">
        <v>56120.745717657701</v>
      </c>
      <c r="F4" s="37">
        <v>24888.0731655282</v>
      </c>
      <c r="G4" s="37">
        <v>56120.745717657701</v>
      </c>
      <c r="H4" s="37">
        <v>0.30722671319793698</v>
      </c>
    </row>
    <row r="5" spans="1:8">
      <c r="A5" s="37">
        <v>4</v>
      </c>
      <c r="B5" s="37">
        <v>15</v>
      </c>
      <c r="C5" s="37">
        <v>3898</v>
      </c>
      <c r="D5" s="37">
        <v>72398.962034188007</v>
      </c>
      <c r="E5" s="37">
        <v>56267.181511111099</v>
      </c>
      <c r="F5" s="37">
        <v>16131.780523076901</v>
      </c>
      <c r="G5" s="37">
        <v>56267.181511111099</v>
      </c>
      <c r="H5" s="37">
        <v>0.22281784254668199</v>
      </c>
    </row>
    <row r="6" spans="1:8">
      <c r="A6" s="37">
        <v>5</v>
      </c>
      <c r="B6" s="37">
        <v>16</v>
      </c>
      <c r="C6" s="37">
        <v>4372</v>
      </c>
      <c r="D6" s="37">
        <v>233963.60297521399</v>
      </c>
      <c r="E6" s="37">
        <v>193720.878395726</v>
      </c>
      <c r="F6" s="37">
        <v>40242.7245794872</v>
      </c>
      <c r="G6" s="37">
        <v>193720.878395726</v>
      </c>
      <c r="H6" s="37">
        <v>0.172004209491296</v>
      </c>
    </row>
    <row r="7" spans="1:8">
      <c r="A7" s="37">
        <v>6</v>
      </c>
      <c r="B7" s="37">
        <v>17</v>
      </c>
      <c r="C7" s="37">
        <v>18026</v>
      </c>
      <c r="D7" s="37">
        <v>271567.35617008503</v>
      </c>
      <c r="E7" s="37">
        <v>191397.727993162</v>
      </c>
      <c r="F7" s="37">
        <v>80169.628176923099</v>
      </c>
      <c r="G7" s="37">
        <v>191397.727993162</v>
      </c>
      <c r="H7" s="37">
        <v>0.29521084311293999</v>
      </c>
    </row>
    <row r="8" spans="1:8">
      <c r="A8" s="37">
        <v>7</v>
      </c>
      <c r="B8" s="37">
        <v>18</v>
      </c>
      <c r="C8" s="37">
        <v>100797</v>
      </c>
      <c r="D8" s="37">
        <v>177564.433847009</v>
      </c>
      <c r="E8" s="37">
        <v>144694.66519145301</v>
      </c>
      <c r="F8" s="37">
        <v>32869.768655555599</v>
      </c>
      <c r="G8" s="37">
        <v>144694.66519145301</v>
      </c>
      <c r="H8" s="37">
        <v>0.185114597238975</v>
      </c>
    </row>
    <row r="9" spans="1:8">
      <c r="A9" s="37">
        <v>8</v>
      </c>
      <c r="B9" s="37">
        <v>19</v>
      </c>
      <c r="C9" s="37">
        <v>11599</v>
      </c>
      <c r="D9" s="37">
        <v>92105.650611965801</v>
      </c>
      <c r="E9" s="37">
        <v>75198.864358119696</v>
      </c>
      <c r="F9" s="37">
        <v>16906.7862538462</v>
      </c>
      <c r="G9" s="37">
        <v>75198.864358119696</v>
      </c>
      <c r="H9" s="37">
        <v>0.183558621447376</v>
      </c>
    </row>
    <row r="10" spans="1:8">
      <c r="A10" s="37">
        <v>9</v>
      </c>
      <c r="B10" s="37">
        <v>21</v>
      </c>
      <c r="C10" s="37">
        <v>99369</v>
      </c>
      <c r="D10" s="37">
        <v>454869.36585982901</v>
      </c>
      <c r="E10" s="37">
        <v>430843.24815726501</v>
      </c>
      <c r="F10" s="37">
        <v>24026.117702564101</v>
      </c>
      <c r="G10" s="37">
        <v>430843.24815726501</v>
      </c>
      <c r="H10" s="37">
        <v>5.28198192840445E-2</v>
      </c>
    </row>
    <row r="11" spans="1:8">
      <c r="A11" s="37">
        <v>10</v>
      </c>
      <c r="B11" s="37">
        <v>22</v>
      </c>
      <c r="C11" s="37">
        <v>28199</v>
      </c>
      <c r="D11" s="37">
        <v>430887.81960854703</v>
      </c>
      <c r="E11" s="37">
        <v>373484.06741794897</v>
      </c>
      <c r="F11" s="37">
        <v>57403.752190598301</v>
      </c>
      <c r="G11" s="37">
        <v>373484.06741794897</v>
      </c>
      <c r="H11" s="37">
        <v>0.133222035013077</v>
      </c>
    </row>
    <row r="12" spans="1:8">
      <c r="A12" s="37">
        <v>11</v>
      </c>
      <c r="B12" s="37">
        <v>23</v>
      </c>
      <c r="C12" s="37">
        <v>114272.55899999999</v>
      </c>
      <c r="D12" s="37">
        <v>1111391.63088291</v>
      </c>
      <c r="E12" s="37">
        <v>952804.84862307704</v>
      </c>
      <c r="F12" s="37">
        <v>158586.78225982899</v>
      </c>
      <c r="G12" s="37">
        <v>952804.84862307704</v>
      </c>
      <c r="H12" s="37">
        <v>0.14269207887938201</v>
      </c>
    </row>
    <row r="13" spans="1:8">
      <c r="A13" s="37">
        <v>12</v>
      </c>
      <c r="B13" s="37">
        <v>24</v>
      </c>
      <c r="C13" s="37">
        <v>20224</v>
      </c>
      <c r="D13" s="37">
        <v>472283.40406495699</v>
      </c>
      <c r="E13" s="37">
        <v>429691.36237093998</v>
      </c>
      <c r="F13" s="37">
        <v>42592.041694017098</v>
      </c>
      <c r="G13" s="37">
        <v>429691.36237093998</v>
      </c>
      <c r="H13" s="37">
        <v>9.0183227543940994E-2</v>
      </c>
    </row>
    <row r="14" spans="1:8">
      <c r="A14" s="37">
        <v>13</v>
      </c>
      <c r="B14" s="37">
        <v>25</v>
      </c>
      <c r="C14" s="37">
        <v>73253</v>
      </c>
      <c r="D14" s="37">
        <v>898094.92669999995</v>
      </c>
      <c r="E14" s="37">
        <v>817012.3665</v>
      </c>
      <c r="F14" s="37">
        <v>81082.560200000007</v>
      </c>
      <c r="G14" s="37">
        <v>817012.3665</v>
      </c>
      <c r="H14" s="37">
        <v>9.0282839585714397E-2</v>
      </c>
    </row>
    <row r="15" spans="1:8">
      <c r="A15" s="37">
        <v>14</v>
      </c>
      <c r="B15" s="37">
        <v>26</v>
      </c>
      <c r="C15" s="37">
        <v>46866</v>
      </c>
      <c r="D15" s="37">
        <v>275932.77107264998</v>
      </c>
      <c r="E15" s="37">
        <v>232825.29417948701</v>
      </c>
      <c r="F15" s="37">
        <v>43107.476893162398</v>
      </c>
      <c r="G15" s="37">
        <v>232825.29417948701</v>
      </c>
      <c r="H15" s="37">
        <v>0.15622456414143299</v>
      </c>
    </row>
    <row r="16" spans="1:8">
      <c r="A16" s="37">
        <v>15</v>
      </c>
      <c r="B16" s="37">
        <v>27</v>
      </c>
      <c r="C16" s="37">
        <v>103056.463</v>
      </c>
      <c r="D16" s="37">
        <v>829777.42940000002</v>
      </c>
      <c r="E16" s="37">
        <v>736857.02289999998</v>
      </c>
      <c r="F16" s="37">
        <v>92920.406499999997</v>
      </c>
      <c r="G16" s="37">
        <v>736857.02289999998</v>
      </c>
      <c r="H16" s="37">
        <v>0.11198232587163701</v>
      </c>
    </row>
    <row r="17" spans="1:8">
      <c r="A17" s="37">
        <v>16</v>
      </c>
      <c r="B17" s="37">
        <v>29</v>
      </c>
      <c r="C17" s="37">
        <v>149727</v>
      </c>
      <c r="D17" s="37">
        <v>2062923.73298803</v>
      </c>
      <c r="E17" s="37">
        <v>1842953.8474316199</v>
      </c>
      <c r="F17" s="37">
        <v>219969.88555641001</v>
      </c>
      <c r="G17" s="37">
        <v>1842953.8474316199</v>
      </c>
      <c r="H17" s="37">
        <v>0.10663015895299</v>
      </c>
    </row>
    <row r="18" spans="1:8">
      <c r="A18" s="37">
        <v>17</v>
      </c>
      <c r="B18" s="37">
        <v>31</v>
      </c>
      <c r="C18" s="37">
        <v>25210.743999999999</v>
      </c>
      <c r="D18" s="37">
        <v>245020.88267730901</v>
      </c>
      <c r="E18" s="37">
        <v>209629.02865989599</v>
      </c>
      <c r="F18" s="37">
        <v>35391.854017413003</v>
      </c>
      <c r="G18" s="37">
        <v>209629.02865989599</v>
      </c>
      <c r="H18" s="37">
        <v>0.14444423524514</v>
      </c>
    </row>
    <row r="19" spans="1:8">
      <c r="A19" s="37">
        <v>18</v>
      </c>
      <c r="B19" s="37">
        <v>32</v>
      </c>
      <c r="C19" s="37">
        <v>21753.267</v>
      </c>
      <c r="D19" s="37">
        <v>288600.16157449502</v>
      </c>
      <c r="E19" s="37">
        <v>262459.70168470201</v>
      </c>
      <c r="F19" s="37">
        <v>26140.459889793299</v>
      </c>
      <c r="G19" s="37">
        <v>262459.70168470201</v>
      </c>
      <c r="H19" s="37">
        <v>9.0576733384973296E-2</v>
      </c>
    </row>
    <row r="20" spans="1:8">
      <c r="A20" s="37">
        <v>19</v>
      </c>
      <c r="B20" s="37">
        <v>33</v>
      </c>
      <c r="C20" s="37">
        <v>48574.22</v>
      </c>
      <c r="D20" s="37">
        <v>619224.06815038901</v>
      </c>
      <c r="E20" s="37">
        <v>488175.37830230402</v>
      </c>
      <c r="F20" s="37">
        <v>131048.68984808501</v>
      </c>
      <c r="G20" s="37">
        <v>488175.37830230402</v>
      </c>
      <c r="H20" s="37">
        <v>0.21163371481913701</v>
      </c>
    </row>
    <row r="21" spans="1:8">
      <c r="A21" s="37">
        <v>20</v>
      </c>
      <c r="B21" s="37">
        <v>34</v>
      </c>
      <c r="C21" s="37">
        <v>33628.722999999998</v>
      </c>
      <c r="D21" s="37">
        <v>213633.72500099801</v>
      </c>
      <c r="E21" s="37">
        <v>154790.561312081</v>
      </c>
      <c r="F21" s="37">
        <v>58843.1636889172</v>
      </c>
      <c r="G21" s="37">
        <v>154790.561312081</v>
      </c>
      <c r="H21" s="37">
        <v>0.27543948732177997</v>
      </c>
    </row>
    <row r="22" spans="1:8">
      <c r="A22" s="37">
        <v>21</v>
      </c>
      <c r="B22" s="37">
        <v>35</v>
      </c>
      <c r="C22" s="37">
        <v>42022.934000000001</v>
      </c>
      <c r="D22" s="37">
        <v>1115135.56725487</v>
      </c>
      <c r="E22" s="37">
        <v>1065818.09349646</v>
      </c>
      <c r="F22" s="37">
        <v>49317.473758407097</v>
      </c>
      <c r="G22" s="37">
        <v>1065818.09349646</v>
      </c>
      <c r="H22" s="37">
        <v>4.4225541007370098E-2</v>
      </c>
    </row>
    <row r="23" spans="1:8">
      <c r="A23" s="37">
        <v>22</v>
      </c>
      <c r="B23" s="37">
        <v>36</v>
      </c>
      <c r="C23" s="37">
        <v>149655.17199999999</v>
      </c>
      <c r="D23" s="37">
        <v>676530.16753716802</v>
      </c>
      <c r="E23" s="37">
        <v>576770.54879949498</v>
      </c>
      <c r="F23" s="37">
        <v>99759.618737672805</v>
      </c>
      <c r="G23" s="37">
        <v>576770.54879949498</v>
      </c>
      <c r="H23" s="37">
        <v>0.147457753585234</v>
      </c>
    </row>
    <row r="24" spans="1:8">
      <c r="A24" s="37">
        <v>23</v>
      </c>
      <c r="B24" s="37">
        <v>37</v>
      </c>
      <c r="C24" s="37">
        <v>103777.02899999999</v>
      </c>
      <c r="D24" s="37">
        <v>668365.48039275396</v>
      </c>
      <c r="E24" s="37">
        <v>569597.41943033005</v>
      </c>
      <c r="F24" s="37">
        <v>98768.060962424206</v>
      </c>
      <c r="G24" s="37">
        <v>569597.41943033005</v>
      </c>
      <c r="H24" s="37">
        <v>0.14777552680366501</v>
      </c>
    </row>
    <row r="25" spans="1:8">
      <c r="A25" s="37">
        <v>24</v>
      </c>
      <c r="B25" s="37">
        <v>38</v>
      </c>
      <c r="C25" s="37">
        <v>140176.58900000001</v>
      </c>
      <c r="D25" s="37">
        <v>691824.19885309704</v>
      </c>
      <c r="E25" s="37">
        <v>652049.51189557498</v>
      </c>
      <c r="F25" s="37">
        <v>39774.686957522099</v>
      </c>
      <c r="G25" s="37">
        <v>652049.51189557498</v>
      </c>
      <c r="H25" s="37">
        <v>5.74924771689981E-2</v>
      </c>
    </row>
    <row r="26" spans="1:8">
      <c r="A26" s="37">
        <v>25</v>
      </c>
      <c r="B26" s="37">
        <v>39</v>
      </c>
      <c r="C26" s="37">
        <v>63458.735000000001</v>
      </c>
      <c r="D26" s="37">
        <v>95216.0972093866</v>
      </c>
      <c r="E26" s="37">
        <v>69425.886425733697</v>
      </c>
      <c r="F26" s="37">
        <v>25790.210783652899</v>
      </c>
      <c r="G26" s="37">
        <v>69425.886425733697</v>
      </c>
      <c r="H26" s="37">
        <v>0.27085977623025798</v>
      </c>
    </row>
    <row r="27" spans="1:8">
      <c r="A27" s="37">
        <v>26</v>
      </c>
      <c r="B27" s="37">
        <v>42</v>
      </c>
      <c r="C27" s="37">
        <v>12418.009</v>
      </c>
      <c r="D27" s="37">
        <v>209491.47150000001</v>
      </c>
      <c r="E27" s="37">
        <v>198200.79310000001</v>
      </c>
      <c r="F27" s="37">
        <v>11290.678400000001</v>
      </c>
      <c r="G27" s="37">
        <v>198200.79310000001</v>
      </c>
      <c r="H27" s="37">
        <v>5.3895647012055098E-2</v>
      </c>
    </row>
    <row r="28" spans="1:8">
      <c r="A28" s="37">
        <v>27</v>
      </c>
      <c r="B28" s="37">
        <v>75</v>
      </c>
      <c r="C28" s="37">
        <v>184</v>
      </c>
      <c r="D28" s="37">
        <v>113411.11111111099</v>
      </c>
      <c r="E28" s="37">
        <v>108002.491452991</v>
      </c>
      <c r="F28" s="37">
        <v>5408.61965811966</v>
      </c>
      <c r="G28" s="37">
        <v>108002.491452991</v>
      </c>
      <c r="H28" s="37">
        <v>4.7690385934238202E-2</v>
      </c>
    </row>
    <row r="29" spans="1:8">
      <c r="A29" s="37">
        <v>28</v>
      </c>
      <c r="B29" s="37">
        <v>76</v>
      </c>
      <c r="C29" s="37">
        <v>1991</v>
      </c>
      <c r="D29" s="37">
        <v>363123.47070256399</v>
      </c>
      <c r="E29" s="37">
        <v>341983.92988290603</v>
      </c>
      <c r="F29" s="37">
        <v>21139.540819658101</v>
      </c>
      <c r="G29" s="37">
        <v>341983.92988290603</v>
      </c>
      <c r="H29" s="37">
        <v>5.8215848121185201E-2</v>
      </c>
    </row>
    <row r="30" spans="1:8">
      <c r="A30" s="37">
        <v>29</v>
      </c>
      <c r="B30" s="37">
        <v>99</v>
      </c>
      <c r="C30" s="37">
        <v>18</v>
      </c>
      <c r="D30" s="37">
        <v>11365.9012177596</v>
      </c>
      <c r="E30" s="37">
        <v>10686.044126768</v>
      </c>
      <c r="F30" s="37">
        <v>679.85709099160397</v>
      </c>
      <c r="G30" s="37">
        <v>10686.044126768</v>
      </c>
      <c r="H30" s="37">
        <v>5.9815502349193701E-2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55</v>
      </c>
      <c r="D32" s="34">
        <v>87917.14</v>
      </c>
      <c r="E32" s="34">
        <v>85203.91</v>
      </c>
      <c r="F32" s="30"/>
      <c r="G32" s="30"/>
      <c r="H32" s="30"/>
    </row>
    <row r="33" spans="1:8" ht="14.25">
      <c r="A33" s="30"/>
      <c r="B33" s="33">
        <v>71</v>
      </c>
      <c r="C33" s="34">
        <v>80</v>
      </c>
      <c r="D33" s="34">
        <v>194259.87</v>
      </c>
      <c r="E33" s="34">
        <v>212042.84</v>
      </c>
      <c r="F33" s="30"/>
      <c r="G33" s="30"/>
      <c r="H33" s="30"/>
    </row>
    <row r="34" spans="1:8" ht="14.25">
      <c r="A34" s="30"/>
      <c r="B34" s="33">
        <v>72</v>
      </c>
      <c r="C34" s="34">
        <v>21</v>
      </c>
      <c r="D34" s="34">
        <v>74917.13</v>
      </c>
      <c r="E34" s="34">
        <v>76213.7</v>
      </c>
      <c r="F34" s="30"/>
      <c r="G34" s="30"/>
      <c r="H34" s="30"/>
    </row>
    <row r="35" spans="1:8" ht="14.25">
      <c r="A35" s="30"/>
      <c r="B35" s="33">
        <v>73</v>
      </c>
      <c r="C35" s="34">
        <v>30</v>
      </c>
      <c r="D35" s="34">
        <v>50102.6</v>
      </c>
      <c r="E35" s="34">
        <v>57388.08</v>
      </c>
      <c r="F35" s="30"/>
      <c r="G35" s="30"/>
      <c r="H35" s="30"/>
    </row>
    <row r="36" spans="1:8" ht="14.25">
      <c r="A36" s="30"/>
      <c r="B36" s="33">
        <v>74</v>
      </c>
      <c r="C36" s="34">
        <v>3</v>
      </c>
      <c r="D36" s="34">
        <v>0.03</v>
      </c>
      <c r="E36" s="34">
        <v>0</v>
      </c>
      <c r="F36" s="30"/>
      <c r="G36" s="30"/>
      <c r="H36" s="30"/>
    </row>
    <row r="37" spans="1:8" ht="14.25">
      <c r="A37" s="30"/>
      <c r="B37" s="33">
        <v>77</v>
      </c>
      <c r="C37" s="34">
        <v>56</v>
      </c>
      <c r="D37" s="34">
        <v>79508.58</v>
      </c>
      <c r="E37" s="34">
        <v>80383.81</v>
      </c>
      <c r="F37" s="30"/>
      <c r="G37" s="30"/>
      <c r="H37" s="30"/>
    </row>
    <row r="38" spans="1:8" ht="14.25">
      <c r="A38" s="30"/>
      <c r="B38" s="33">
        <v>78</v>
      </c>
      <c r="C38" s="34">
        <v>48</v>
      </c>
      <c r="D38" s="34">
        <v>61013.72</v>
      </c>
      <c r="E38" s="34">
        <v>54552.42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2015-12-09T00:41:27Z</dcterms:modified>
</cp:coreProperties>
</file>