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E4" i="2"/>
  <c r="J35" l="1"/>
  <c r="I35"/>
  <c r="H35"/>
  <c r="F35"/>
  <c r="E35"/>
  <c r="J31"/>
  <c r="I31"/>
  <c r="H31"/>
  <c r="F31"/>
  <c r="E31"/>
  <c r="K31" l="1"/>
  <c r="K35"/>
  <c r="G35"/>
  <c r="L35" s="1"/>
  <c r="G31"/>
  <c r="L31" s="1"/>
  <c r="J38"/>
  <c r="J39"/>
  <c r="J32"/>
  <c r="J33"/>
  <c r="J34"/>
  <c r="I38"/>
  <c r="I39"/>
  <c r="I32"/>
  <c r="I33"/>
  <c r="I34"/>
  <c r="H30" l="1"/>
  <c r="H32"/>
  <c r="H40" l="1"/>
  <c r="J8" l="1"/>
  <c r="F38" l="1"/>
  <c r="F39"/>
  <c r="F33"/>
  <c r="F34"/>
  <c r="E38"/>
  <c r="K38" s="1"/>
  <c r="E39"/>
  <c r="K39" s="1"/>
  <c r="E34"/>
  <c r="K34" s="1"/>
  <c r="E33"/>
  <c r="K33" s="1"/>
  <c r="F40"/>
  <c r="E13"/>
  <c r="F37"/>
  <c r="F36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2"/>
  <c r="F4"/>
  <c r="E40"/>
  <c r="E37"/>
  <c r="E36"/>
  <c r="E6"/>
  <c r="E7"/>
  <c r="E8"/>
  <c r="E9"/>
  <c r="E10"/>
  <c r="E11"/>
  <c r="E12"/>
  <c r="E14"/>
  <c r="E15"/>
  <c r="E16"/>
  <c r="E17"/>
  <c r="E18"/>
  <c r="E19"/>
  <c r="E20"/>
  <c r="E21"/>
  <c r="E22"/>
  <c r="E23"/>
  <c r="E24"/>
  <c r="E25"/>
  <c r="E26"/>
  <c r="E27"/>
  <c r="E28"/>
  <c r="E29"/>
  <c r="E30"/>
  <c r="E32"/>
  <c r="K32" s="1"/>
  <c r="E5"/>
  <c r="I30"/>
  <c r="I36"/>
  <c r="I37"/>
  <c r="I40"/>
  <c r="J4"/>
  <c r="J5"/>
  <c r="J6"/>
  <c r="J7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6"/>
  <c r="J37"/>
  <c r="J40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A4"/>
  <c r="H33"/>
  <c r="H34"/>
  <c r="H36"/>
  <c r="H37"/>
  <c r="H38"/>
  <c r="H39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K15" l="1"/>
  <c r="K6"/>
  <c r="E3"/>
  <c r="K19"/>
  <c r="G36"/>
  <c r="L36" s="1"/>
  <c r="G37"/>
  <c r="L37" s="1"/>
  <c r="G30"/>
  <c r="L30" s="1"/>
  <c r="G40"/>
  <c r="L40" s="1"/>
  <c r="G38"/>
  <c r="L38" s="1"/>
  <c r="G33"/>
  <c r="L33" s="1"/>
  <c r="G39"/>
  <c r="L39" s="1"/>
  <c r="G34"/>
  <c r="L34" s="1"/>
  <c r="G29"/>
  <c r="L29" s="1"/>
  <c r="G32"/>
  <c r="L32" s="1"/>
  <c r="I3"/>
  <c r="K5"/>
  <c r="K7"/>
  <c r="K40"/>
  <c r="G19"/>
  <c r="L19" s="1"/>
  <c r="G11"/>
  <c r="L11" s="1"/>
  <c r="G7"/>
  <c r="L7" s="1"/>
  <c r="G5"/>
  <c r="L5" s="1"/>
  <c r="K37"/>
  <c r="K28"/>
  <c r="K26"/>
  <c r="K24"/>
  <c r="K22"/>
  <c r="K20"/>
  <c r="K18"/>
  <c r="K16"/>
  <c r="K14"/>
  <c r="K12"/>
  <c r="K10"/>
  <c r="K8"/>
  <c r="K4"/>
  <c r="K23"/>
  <c r="K21"/>
  <c r="G27"/>
  <c r="L27" s="1"/>
  <c r="G23"/>
  <c r="L23" s="1"/>
  <c r="G21"/>
  <c r="L21" s="1"/>
  <c r="G18"/>
  <c r="L18" s="1"/>
  <c r="K29"/>
  <c r="K13"/>
  <c r="G26"/>
  <c r="L26" s="1"/>
  <c r="G15"/>
  <c r="L15" s="1"/>
  <c r="G13"/>
  <c r="L13" s="1"/>
  <c r="G10"/>
  <c r="L10" s="1"/>
  <c r="G4"/>
  <c r="K36"/>
  <c r="K30"/>
  <c r="K27"/>
  <c r="K25"/>
  <c r="K17"/>
  <c r="K11"/>
  <c r="K9"/>
  <c r="G25"/>
  <c r="L25" s="1"/>
  <c r="G22"/>
  <c r="L22" s="1"/>
  <c r="G17"/>
  <c r="L17" s="1"/>
  <c r="G14"/>
  <c r="L14" s="1"/>
  <c r="G9"/>
  <c r="L9" s="1"/>
  <c r="G6"/>
  <c r="L6" s="1"/>
  <c r="G28"/>
  <c r="L28" s="1"/>
  <c r="G24"/>
  <c r="L24" s="1"/>
  <c r="G20"/>
  <c r="L20" s="1"/>
  <c r="G16"/>
  <c r="L16" s="1"/>
  <c r="G12"/>
  <c r="L12" s="1"/>
  <c r="G8"/>
  <c r="L8" s="1"/>
  <c r="J3"/>
  <c r="K3" l="1"/>
  <c r="L4"/>
  <c r="G3"/>
  <c r="L3" s="1"/>
</calcChain>
</file>

<file path=xl/sharedStrings.xml><?xml version="1.0" encoding="utf-8"?>
<sst xmlns="http://schemas.openxmlformats.org/spreadsheetml/2006/main" count="118" uniqueCount="76">
  <si>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</si>
  <si>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</si>
  <si>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</si>
  <si>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</si>
  <si>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</si>
  <si>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</si>
  <si>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</si>
  <si>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</si>
  <si>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</si>
  <si>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</si>
  <si>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</si>
  <si>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</si>
  <si>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</si>
  <si>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</si>
  <si>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</si>
  <si>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</si>
  <si>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</si>
  <si>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</si>
  <si>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</si>
  <si>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</si>
  <si>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</si>
  <si>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</si>
  <si>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</si>
  <si>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</si>
  <si>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</si>
  <si>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</si>
  <si>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</si>
  <si>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</si>
  <si>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</si>
  <si>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</si>
  <si>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</si>
  <si>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</si>
  <si>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</si>
  <si>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</si>
  <si>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</si>
  <si>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</si>
  <si>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</si>
  <si>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</si>
  <si>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</si>
  <si>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</si>
  <si>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</si>
  <si>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12" type="noConversion"/>
  </si>
  <si>
    <t>COST</t>
    <phoneticPr fontId="12" type="noConversion"/>
  </si>
  <si>
    <t>成本</t>
    <phoneticPr fontId="12" type="noConversion"/>
  </si>
  <si>
    <t>销售金额差异</t>
    <phoneticPr fontId="12" type="noConversion"/>
  </si>
  <si>
    <t>销售成本差异</t>
    <phoneticPr fontId="12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</si>
  <si>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</si>
  <si>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</si>
  <si>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</si>
  <si>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</si>
  <si>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</si>
  <si>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</si>
  <si>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</si>
  <si>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</si>
  <si>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</si>
  <si>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</si>
  <si>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</si>
  <si>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</si>
  <si>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</si>
  <si>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</si>
  <si>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</si>
  <si>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</si>
  <si>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</si>
  <si>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>DEPT</t>
  </si>
  <si>
    <t>QTY</t>
  </si>
  <si>
    <t>AMT</t>
  </si>
  <si>
    <t>COST</t>
  </si>
  <si>
    <t>PROFIT</t>
  </si>
  <si>
    <t>PROFIT_RATE</t>
  </si>
  <si>
    <t>70-手机通信自营</t>
  </si>
  <si>
    <t>41-周转筐</t>
  </si>
  <si>
    <r>
      <t>74-</t>
    </r>
    <r>
      <rPr>
        <sz val="8"/>
        <color rgb="FF000000"/>
        <rFont val="宋体"/>
        <family val="3"/>
        <charset val="134"/>
      </rPr>
      <t>赠品</t>
    </r>
    <phoneticPr fontId="12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</si>
  <si>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</si>
  <si>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12" type="noConversion"/>
  </si>
  <si>
    <t xml:space="preserve">   </t>
  </si>
  <si>
    <t>910-市场部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</si>
</sst>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  <numFmt numFmtId="180" formatCode="_(* #,##0.00_);_(* \(#,##0.00\);_(* &quot;-&quot;??_);_(@_)"/>
    <numFmt numFmtId="181" formatCode="_(* #,##0_);_(* \(#,##0\);_(* &quot;-&quot;_);_(@_)"/>
  </numFmts>
  <fonts count="48">
    <font>
      <sz val="10"/>
      <name val="Arial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10"/>
      <name val="Arial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22">
    <xf numFmtId="0" fontId="0" fillId="0" borderId="0"/>
    <xf numFmtId="0" fontId="27" fillId="0" borderId="0" applyNumberFormat="0" applyFill="0" applyBorder="0" applyAlignment="0" applyProtection="0"/>
    <xf numFmtId="0" fontId="28" fillId="0" borderId="1" applyNumberFormat="0" applyFill="0" applyAlignment="0" applyProtection="0"/>
    <xf numFmtId="0" fontId="29" fillId="0" borderId="2" applyNumberFormat="0" applyFill="0" applyAlignment="0" applyProtection="0"/>
    <xf numFmtId="0" fontId="30" fillId="0" borderId="3" applyNumberFormat="0" applyFill="0" applyAlignment="0" applyProtection="0"/>
    <xf numFmtId="0" fontId="30" fillId="0" borderId="0" applyNumberFormat="0" applyFill="0" applyBorder="0" applyAlignment="0" applyProtection="0"/>
    <xf numFmtId="0" fontId="33" fillId="2" borderId="0" applyNumberFormat="0" applyBorder="0" applyAlignment="0" applyProtection="0"/>
    <xf numFmtId="0" fontId="31" fillId="3" borderId="0" applyNumberFormat="0" applyBorder="0" applyAlignment="0" applyProtection="0"/>
    <xf numFmtId="0" fontId="40" fillId="4" borderId="0" applyNumberFormat="0" applyBorder="0" applyAlignment="0" applyProtection="0"/>
    <xf numFmtId="0" fontId="42" fillId="5" borderId="4" applyNumberFormat="0" applyAlignment="0" applyProtection="0"/>
    <xf numFmtId="0" fontId="41" fillId="6" borderId="5" applyNumberFormat="0" applyAlignment="0" applyProtection="0"/>
    <xf numFmtId="0" fontId="35" fillId="6" borderId="4" applyNumberFormat="0" applyAlignment="0" applyProtection="0"/>
    <xf numFmtId="0" fontId="39" fillId="0" borderId="6" applyNumberFormat="0" applyFill="0" applyAlignment="0" applyProtection="0"/>
    <xf numFmtId="0" fontId="36" fillId="7" borderId="7" applyNumberFormat="0" applyAlignment="0" applyProtection="0"/>
    <xf numFmtId="0" fontId="38" fillId="0" borderId="0" applyNumberFormat="0" applyFill="0" applyBorder="0" applyAlignment="0" applyProtection="0"/>
    <xf numFmtId="0" fontId="8" fillId="8" borderId="8" applyNumberFormat="0" applyFont="0" applyAlignment="0" applyProtection="0">
      <alignment vertical="center"/>
    </xf>
    <xf numFmtId="0" fontId="37" fillId="0" borderId="0" applyNumberFormat="0" applyFill="0" applyBorder="0" applyAlignment="0" applyProtection="0"/>
    <xf numFmtId="0" fontId="34" fillId="0" borderId="9" applyNumberFormat="0" applyFill="0" applyAlignment="0" applyProtection="0"/>
    <xf numFmtId="0" fontId="25" fillId="9" borderId="0" applyNumberFormat="0" applyBorder="0" applyAlignment="0" applyProtection="0"/>
    <xf numFmtId="0" fontId="24" fillId="10" borderId="0" applyNumberFormat="0" applyBorder="0" applyAlignment="0" applyProtection="0"/>
    <xf numFmtId="0" fontId="24" fillId="11" borderId="0" applyNumberFormat="0" applyBorder="0" applyAlignment="0" applyProtection="0"/>
    <xf numFmtId="0" fontId="25" fillId="12" borderId="0" applyNumberFormat="0" applyBorder="0" applyAlignment="0" applyProtection="0"/>
    <xf numFmtId="0" fontId="25" fillId="13" borderId="0" applyNumberFormat="0" applyBorder="0" applyAlignment="0" applyProtection="0"/>
    <xf numFmtId="0" fontId="24" fillId="14" borderId="0" applyNumberFormat="0" applyBorder="0" applyAlignment="0" applyProtection="0"/>
    <xf numFmtId="0" fontId="24" fillId="15" borderId="0" applyNumberFormat="0" applyBorder="0" applyAlignment="0" applyProtection="0"/>
    <xf numFmtId="0" fontId="25" fillId="16" borderId="0" applyNumberFormat="0" applyBorder="0" applyAlignment="0" applyProtection="0"/>
    <xf numFmtId="0" fontId="25" fillId="17" borderId="0" applyNumberFormat="0" applyBorder="0" applyAlignment="0" applyProtection="0"/>
    <xf numFmtId="0" fontId="24" fillId="18" borderId="0" applyNumberFormat="0" applyBorder="0" applyAlignment="0" applyProtection="0"/>
    <xf numFmtId="0" fontId="24" fillId="19" borderId="0" applyNumberFormat="0" applyBorder="0" applyAlignment="0" applyProtection="0"/>
    <xf numFmtId="0" fontId="25" fillId="20" borderId="0" applyNumberFormat="0" applyBorder="0" applyAlignment="0" applyProtection="0"/>
    <xf numFmtId="0" fontId="25" fillId="21" borderId="0" applyNumberFormat="0" applyBorder="0" applyAlignment="0" applyProtection="0"/>
    <xf numFmtId="0" fontId="24" fillId="22" borderId="0" applyNumberFormat="0" applyBorder="0" applyAlignment="0" applyProtection="0"/>
    <xf numFmtId="0" fontId="24" fillId="23" borderId="0" applyNumberFormat="0" applyBorder="0" applyAlignment="0" applyProtection="0"/>
    <xf numFmtId="0" fontId="25" fillId="24" borderId="0" applyNumberFormat="0" applyBorder="0" applyAlignment="0" applyProtection="0"/>
    <xf numFmtId="0" fontId="25" fillId="25" borderId="0" applyNumberFormat="0" applyBorder="0" applyAlignment="0" applyProtection="0"/>
    <xf numFmtId="0" fontId="24" fillId="26" borderId="0" applyNumberFormat="0" applyBorder="0" applyAlignment="0" applyProtection="0"/>
    <xf numFmtId="0" fontId="24" fillId="27" borderId="0" applyNumberFormat="0" applyBorder="0" applyAlignment="0" applyProtection="0"/>
    <xf numFmtId="0" fontId="25" fillId="28" borderId="0" applyNumberFormat="0" applyBorder="0" applyAlignment="0" applyProtection="0"/>
    <xf numFmtId="0" fontId="25" fillId="29" borderId="0" applyNumberFormat="0" applyBorder="0" applyAlignment="0" applyProtection="0"/>
    <xf numFmtId="0" fontId="24" fillId="30" borderId="0" applyNumberFormat="0" applyBorder="0" applyAlignment="0" applyProtection="0"/>
    <xf numFmtId="0" fontId="24" fillId="31" borderId="0" applyNumberFormat="0" applyBorder="0" applyAlignment="0" applyProtection="0"/>
    <xf numFmtId="0" fontId="25" fillId="32" borderId="0" applyNumberFormat="0" applyBorder="0" applyAlignment="0" applyProtection="0"/>
    <xf numFmtId="0" fontId="32" fillId="0" borderId="0" applyNumberFormat="0" applyFill="0" applyBorder="0" applyAlignment="0" applyProtection="0">
      <alignment vertical="top"/>
      <protection locked="0"/>
    </xf>
    <xf numFmtId="0" fontId="43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17" fillId="0" borderId="0"/>
    <xf numFmtId="0" fontId="17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9" fillId="0" borderId="0"/>
    <xf numFmtId="0" fontId="22" fillId="0" borderId="0" applyNumberFormat="0" applyFill="0" applyBorder="0" applyAlignment="0" applyProtection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3" fillId="0" borderId="0"/>
    <xf numFmtId="43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178" fontId="23" fillId="0" borderId="0" applyFont="0" applyFill="0" applyBorder="0" applyAlignment="0" applyProtection="0"/>
    <xf numFmtId="179" fontId="2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1" applyNumberFormat="0" applyFill="0" applyAlignment="0" applyProtection="0"/>
    <xf numFmtId="0" fontId="29" fillId="0" borderId="2" applyNumberFormat="0" applyFill="0" applyAlignment="0" applyProtection="0"/>
    <xf numFmtId="0" fontId="30" fillId="0" borderId="3" applyNumberFormat="0" applyFill="0" applyAlignment="0" applyProtection="0"/>
    <xf numFmtId="0" fontId="30" fillId="0" borderId="0" applyNumberFormat="0" applyFill="0" applyBorder="0" applyAlignment="0" applyProtection="0"/>
    <xf numFmtId="0" fontId="33" fillId="2" borderId="0" applyNumberFormat="0" applyBorder="0" applyAlignment="0" applyProtection="0"/>
    <xf numFmtId="0" fontId="31" fillId="3" borderId="0" applyNumberFormat="0" applyBorder="0" applyAlignment="0" applyProtection="0"/>
    <xf numFmtId="0" fontId="40" fillId="4" borderId="0" applyNumberFormat="0" applyBorder="0" applyAlignment="0" applyProtection="0"/>
    <xf numFmtId="0" fontId="42" fillId="5" borderId="4" applyNumberFormat="0" applyAlignment="0" applyProtection="0"/>
    <xf numFmtId="0" fontId="41" fillId="6" borderId="5" applyNumberFormat="0" applyAlignment="0" applyProtection="0"/>
    <xf numFmtId="0" fontId="35" fillId="6" borderId="4" applyNumberFormat="0" applyAlignment="0" applyProtection="0"/>
    <xf numFmtId="0" fontId="39" fillId="0" borderId="6" applyNumberFormat="0" applyFill="0" applyAlignment="0" applyProtection="0"/>
    <xf numFmtId="0" fontId="36" fillId="7" borderId="7" applyNumberFormat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4" fillId="0" borderId="9" applyNumberFormat="0" applyFill="0" applyAlignment="0" applyProtection="0"/>
    <xf numFmtId="0" fontId="25" fillId="9" borderId="0" applyNumberFormat="0" applyBorder="0" applyAlignment="0" applyProtection="0"/>
    <xf numFmtId="0" fontId="24" fillId="10" borderId="0" applyNumberFormat="0" applyBorder="0" applyAlignment="0" applyProtection="0"/>
    <xf numFmtId="0" fontId="24" fillId="11" borderId="0" applyNumberFormat="0" applyBorder="0" applyAlignment="0" applyProtection="0"/>
    <xf numFmtId="0" fontId="25" fillId="12" borderId="0" applyNumberFormat="0" applyBorder="0" applyAlignment="0" applyProtection="0"/>
    <xf numFmtId="0" fontId="25" fillId="13" borderId="0" applyNumberFormat="0" applyBorder="0" applyAlignment="0" applyProtection="0"/>
    <xf numFmtId="0" fontId="24" fillId="14" borderId="0" applyNumberFormat="0" applyBorder="0" applyAlignment="0" applyProtection="0"/>
    <xf numFmtId="0" fontId="24" fillId="15" borderId="0" applyNumberFormat="0" applyBorder="0" applyAlignment="0" applyProtection="0"/>
    <xf numFmtId="0" fontId="25" fillId="16" borderId="0" applyNumberFormat="0" applyBorder="0" applyAlignment="0" applyProtection="0"/>
    <xf numFmtId="0" fontId="25" fillId="17" borderId="0" applyNumberFormat="0" applyBorder="0" applyAlignment="0" applyProtection="0"/>
    <xf numFmtId="0" fontId="24" fillId="18" borderId="0" applyNumberFormat="0" applyBorder="0" applyAlignment="0" applyProtection="0"/>
    <xf numFmtId="0" fontId="24" fillId="19" borderId="0" applyNumberFormat="0" applyBorder="0" applyAlignment="0" applyProtection="0"/>
    <xf numFmtId="0" fontId="25" fillId="20" borderId="0" applyNumberFormat="0" applyBorder="0" applyAlignment="0" applyProtection="0"/>
    <xf numFmtId="0" fontId="25" fillId="21" borderId="0" applyNumberFormat="0" applyBorder="0" applyAlignment="0" applyProtection="0"/>
    <xf numFmtId="0" fontId="24" fillId="22" borderId="0" applyNumberFormat="0" applyBorder="0" applyAlignment="0" applyProtection="0"/>
    <xf numFmtId="0" fontId="24" fillId="23" borderId="0" applyNumberFormat="0" applyBorder="0" applyAlignment="0" applyProtection="0"/>
    <xf numFmtId="0" fontId="25" fillId="24" borderId="0" applyNumberFormat="0" applyBorder="0" applyAlignment="0" applyProtection="0"/>
    <xf numFmtId="0" fontId="25" fillId="25" borderId="0" applyNumberFormat="0" applyBorder="0" applyAlignment="0" applyProtection="0"/>
    <xf numFmtId="0" fontId="24" fillId="26" borderId="0" applyNumberFormat="0" applyBorder="0" applyAlignment="0" applyProtection="0"/>
    <xf numFmtId="0" fontId="24" fillId="27" borderId="0" applyNumberFormat="0" applyBorder="0" applyAlignment="0" applyProtection="0"/>
    <xf numFmtId="0" fontId="25" fillId="28" borderId="0" applyNumberFormat="0" applyBorder="0" applyAlignment="0" applyProtection="0"/>
    <xf numFmtId="0" fontId="25" fillId="29" borderId="0" applyNumberFormat="0" applyBorder="0" applyAlignment="0" applyProtection="0"/>
    <xf numFmtId="0" fontId="24" fillId="30" borderId="0" applyNumberFormat="0" applyBorder="0" applyAlignment="0" applyProtection="0"/>
    <xf numFmtId="0" fontId="24" fillId="31" borderId="0" applyNumberFormat="0" applyBorder="0" applyAlignment="0" applyProtection="0"/>
    <xf numFmtId="0" fontId="25" fillId="32" borderId="0" applyNumberFormat="0" applyBorder="0" applyAlignment="0" applyProtection="0"/>
    <xf numFmtId="0" fontId="32" fillId="0" borderId="0" applyNumberFormat="0" applyFill="0" applyBorder="0" applyAlignment="0" applyProtection="0">
      <alignment vertical="top"/>
      <protection locked="0"/>
    </xf>
    <xf numFmtId="0" fontId="43" fillId="0" borderId="0" applyNumberFormat="0" applyFill="0" applyBorder="0" applyAlignment="0" applyProtection="0">
      <alignment vertical="top"/>
      <protection locked="0"/>
    </xf>
    <xf numFmtId="0" fontId="26" fillId="38" borderId="21">
      <alignment vertical="center"/>
    </xf>
    <xf numFmtId="0" fontId="45" fillId="0" borderId="0"/>
    <xf numFmtId="180" fontId="47" fillId="0" borderId="0" applyFont="0" applyFill="0" applyBorder="0" applyAlignment="0" applyProtection="0"/>
    <xf numFmtId="181" fontId="47" fillId="0" borderId="0" applyFont="0" applyFill="0" applyBorder="0" applyAlignment="0" applyProtection="0"/>
    <xf numFmtId="178" fontId="47" fillId="0" borderId="0" applyFont="0" applyFill="0" applyBorder="0" applyAlignment="0" applyProtection="0"/>
    <xf numFmtId="179" fontId="47" fillId="0" borderId="0" applyFont="0" applyFill="0" applyBorder="0" applyAlignment="0" applyProtection="0"/>
    <xf numFmtId="0" fontId="7" fillId="8" borderId="8" applyNumberFormat="0" applyFont="0" applyAlignment="0" applyProtection="0">
      <alignment vertical="center"/>
    </xf>
    <xf numFmtId="0" fontId="6" fillId="8" borderId="8" applyNumberFormat="0" applyFont="0" applyAlignment="0" applyProtection="0">
      <alignment vertical="center"/>
    </xf>
    <xf numFmtId="0" fontId="5" fillId="8" borderId="8" applyNumberFormat="0" applyFont="0" applyAlignment="0" applyProtection="0">
      <alignment vertical="center"/>
    </xf>
    <xf numFmtId="0" fontId="4" fillId="8" borderId="8" applyNumberFormat="0" applyFont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</cellStyleXfs>
  <cellXfs count="77">
    <xf numFmtId="0" fontId="0" fillId="0" borderId="0" xfId="0"/>
    <xf numFmtId="0" fontId="9" fillId="0" borderId="0" xfId="0" applyFont="1"/>
    <xf numFmtId="177" fontId="9" fillId="0" borderId="0" xfId="0" applyNumberFormat="1" applyFont="1"/>
    <xf numFmtId="0" fontId="0" fillId="0" borderId="0" xfId="0" applyAlignment="1"/>
    <xf numFmtId="0" fontId="9" fillId="0" borderId="0" xfId="0" applyNumberFormat="1" applyFont="1"/>
    <xf numFmtId="0" fontId="10" fillId="0" borderId="18" xfId="0" applyFont="1" applyBorder="1" applyAlignment="1">
      <alignment wrapText="1"/>
    </xf>
    <xf numFmtId="0" fontId="10" fillId="0" borderId="18" xfId="0" applyNumberFormat="1" applyFont="1" applyBorder="1" applyAlignment="1">
      <alignment wrapText="1"/>
    </xf>
    <xf numFmtId="0" fontId="9" fillId="0" borderId="18" xfId="0" applyFont="1" applyBorder="1" applyAlignment="1">
      <alignment wrapText="1"/>
    </xf>
    <xf numFmtId="0" fontId="9" fillId="0" borderId="18" xfId="0" applyFont="1" applyBorder="1" applyAlignment="1">
      <alignment horizontal="right" vertical="center" wrapText="1"/>
    </xf>
    <xf numFmtId="49" fontId="10" fillId="36" borderId="18" xfId="0" applyNumberFormat="1" applyFont="1" applyFill="1" applyBorder="1" applyAlignment="1">
      <alignment vertical="center" wrapText="1"/>
    </xf>
    <xf numFmtId="49" fontId="13" fillId="37" borderId="18" xfId="0" applyNumberFormat="1" applyFont="1" applyFill="1" applyBorder="1" applyAlignment="1">
      <alignment horizontal="center" vertical="center" wrapText="1"/>
    </xf>
    <xf numFmtId="0" fontId="10" fillId="33" borderId="18" xfId="0" applyFont="1" applyFill="1" applyBorder="1" applyAlignment="1">
      <alignment vertical="center" wrapText="1"/>
    </xf>
    <xf numFmtId="0" fontId="10" fillId="33" borderId="18" xfId="0" applyNumberFormat="1" applyFont="1" applyFill="1" applyBorder="1" applyAlignment="1">
      <alignment vertical="center" wrapText="1"/>
    </xf>
    <xf numFmtId="0" fontId="10" fillId="36" borderId="18" xfId="0" applyFont="1" applyFill="1" applyBorder="1" applyAlignment="1">
      <alignment vertical="center" wrapText="1"/>
    </xf>
    <xf numFmtId="0" fontId="10" fillId="37" borderId="18" xfId="0" applyFont="1" applyFill="1" applyBorder="1" applyAlignment="1">
      <alignment vertical="center" wrapText="1"/>
    </xf>
    <xf numFmtId="4" fontId="10" fillId="36" borderId="18" xfId="0" applyNumberFormat="1" applyFont="1" applyFill="1" applyBorder="1" applyAlignment="1">
      <alignment horizontal="right" vertical="top" wrapText="1"/>
    </xf>
    <xf numFmtId="4" fontId="10" fillId="37" borderId="18" xfId="0" applyNumberFormat="1" applyFont="1" applyFill="1" applyBorder="1" applyAlignment="1">
      <alignment horizontal="right" vertical="top" wrapText="1"/>
    </xf>
    <xf numFmtId="177" fontId="9" fillId="36" borderId="18" xfId="0" applyNumberFormat="1" applyFont="1" applyFill="1" applyBorder="1" applyAlignment="1">
      <alignment horizontal="center" vertical="center"/>
    </xf>
    <xf numFmtId="177" fontId="9" fillId="37" borderId="18" xfId="0" applyNumberFormat="1" applyFont="1" applyFill="1" applyBorder="1" applyAlignment="1">
      <alignment horizontal="center" vertical="center"/>
    </xf>
    <xf numFmtId="177" fontId="14" fillId="0" borderId="18" xfId="0" applyNumberFormat="1" applyFont="1" applyBorder="1"/>
    <xf numFmtId="177" fontId="9" fillId="36" borderId="18" xfId="0" applyNumberFormat="1" applyFont="1" applyFill="1" applyBorder="1"/>
    <xf numFmtId="177" fontId="9" fillId="37" borderId="18" xfId="0" applyNumberFormat="1" applyFont="1" applyFill="1" applyBorder="1"/>
    <xf numFmtId="177" fontId="9" fillId="0" borderId="18" xfId="0" applyNumberFormat="1" applyFont="1" applyBorder="1"/>
    <xf numFmtId="49" fontId="10" fillId="0" borderId="18" xfId="0" applyNumberFormat="1" applyFont="1" applyFill="1" applyBorder="1" applyAlignment="1">
      <alignment vertical="center" wrapText="1"/>
    </xf>
    <xf numFmtId="0" fontId="10" fillId="0" borderId="18" xfId="0" applyFont="1" applyFill="1" applyBorder="1" applyAlignment="1">
      <alignment vertical="center" wrapText="1"/>
    </xf>
    <xf numFmtId="4" fontId="10" fillId="0" borderId="18" xfId="0" applyNumberFormat="1" applyFont="1" applyFill="1" applyBorder="1" applyAlignment="1">
      <alignment horizontal="right" vertical="top" wrapText="1"/>
    </xf>
    <xf numFmtId="0" fontId="9" fillId="0" borderId="0" xfId="0" applyFont="1" applyFill="1"/>
    <xf numFmtId="176" fontId="10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20" fillId="0" borderId="0" xfId="0" applyNumberFormat="1" applyFont="1" applyAlignment="1"/>
    <xf numFmtId="1" fontId="20" fillId="0" borderId="0" xfId="0" applyNumberFormat="1" applyFont="1" applyAlignment="1"/>
    <xf numFmtId="0" fontId="9" fillId="0" borderId="0" xfId="0" applyFont="1"/>
    <xf numFmtId="1" fontId="44" fillId="0" borderId="0" xfId="0" applyNumberFormat="1" applyFont="1" applyAlignment="1"/>
    <xf numFmtId="0" fontId="44" fillId="0" borderId="0" xfId="0" applyNumberFormat="1" applyFont="1" applyAlignment="1"/>
    <xf numFmtId="0" fontId="9" fillId="0" borderId="0" xfId="0" applyFont="1"/>
    <xf numFmtId="0" fontId="9" fillId="0" borderId="0" xfId="0" applyFont="1"/>
    <xf numFmtId="0" fontId="45" fillId="0" borderId="0" xfId="110"/>
    <xf numFmtId="0" fontId="46" fillId="0" borderId="0" xfId="110" applyNumberFormat="1" applyFont="1"/>
    <xf numFmtId="0" fontId="10" fillId="33" borderId="18" xfId="0" applyFont="1" applyFill="1" applyBorder="1" applyAlignment="1">
      <alignment vertical="center" wrapText="1"/>
    </xf>
    <xf numFmtId="49" fontId="10" fillId="33" borderId="18" xfId="0" applyNumberFormat="1" applyFont="1" applyFill="1" applyBorder="1" applyAlignment="1">
      <alignment horizontal="left" vertical="top" wrapText="1"/>
    </xf>
    <xf numFmtId="49" fontId="11" fillId="33" borderId="18" xfId="0" applyNumberFormat="1" applyFont="1" applyFill="1" applyBorder="1" applyAlignment="1">
      <alignment horizontal="left" vertical="top" wrapText="1"/>
    </xf>
    <xf numFmtId="14" fontId="10" fillId="33" borderId="18" xfId="0" applyNumberFormat="1" applyFont="1" applyFill="1" applyBorder="1" applyAlignment="1">
      <alignment vertical="center" wrapText="1"/>
    </xf>
    <xf numFmtId="49" fontId="10" fillId="33" borderId="13" xfId="0" applyNumberFormat="1" applyFont="1" applyFill="1" applyBorder="1" applyAlignment="1">
      <alignment horizontal="left" vertical="top" wrapText="1"/>
    </xf>
    <xf numFmtId="49" fontId="10" fillId="33" borderId="15" xfId="0" applyNumberFormat="1" applyFont="1" applyFill="1" applyBorder="1" applyAlignment="1">
      <alignment horizontal="left" vertical="top" wrapText="1"/>
    </xf>
    <xf numFmtId="0" fontId="9" fillId="0" borderId="0" xfId="0" applyFont="1" applyAlignment="1">
      <alignment wrapText="1"/>
    </xf>
    <xf numFmtId="0" fontId="15" fillId="0" borderId="0" xfId="0" applyFont="1" applyAlignment="1">
      <alignment horizontal="left" wrapText="1"/>
    </xf>
    <xf numFmtId="0" fontId="9" fillId="0" borderId="0" xfId="0" applyFont="1" applyAlignment="1">
      <alignment horizontal="right" vertical="center" wrapText="1"/>
    </xf>
    <xf numFmtId="0" fontId="21" fillId="0" borderId="19" xfId="0" applyFont="1" applyBorder="1" applyAlignment="1">
      <alignment horizontal="left" vertical="center" wrapText="1"/>
    </xf>
    <xf numFmtId="0" fontId="9" fillId="0" borderId="19" xfId="0" applyFont="1" applyBorder="1" applyAlignment="1">
      <alignment wrapText="1"/>
    </xf>
    <xf numFmtId="0" fontId="10" fillId="0" borderId="10" xfId="0" applyFont="1" applyBorder="1" applyAlignment="1">
      <alignment wrapText="1"/>
    </xf>
    <xf numFmtId="0" fontId="9" fillId="0" borderId="11" xfId="0" applyFont="1" applyBorder="1" applyAlignment="1">
      <alignment wrapText="1"/>
    </xf>
    <xf numFmtId="0" fontId="9" fillId="0" borderId="11" xfId="0" applyFont="1" applyBorder="1" applyAlignment="1">
      <alignment horizontal="right" vertical="center" wrapText="1"/>
    </xf>
    <xf numFmtId="49" fontId="10" fillId="33" borderId="10" xfId="0" applyNumberFormat="1" applyFont="1" applyFill="1" applyBorder="1" applyAlignment="1">
      <alignment vertical="center" wrapText="1"/>
    </xf>
    <xf numFmtId="49" fontId="10" fillId="33" borderId="12" xfId="0" applyNumberFormat="1" applyFont="1" applyFill="1" applyBorder="1" applyAlignment="1">
      <alignment vertical="center" wrapText="1"/>
    </xf>
    <xf numFmtId="0" fontId="10" fillId="33" borderId="10" xfId="0" applyFont="1" applyFill="1" applyBorder="1" applyAlignment="1">
      <alignment vertical="center" wrapText="1"/>
    </xf>
    <xf numFmtId="0" fontId="10" fillId="33" borderId="13" xfId="0" applyFont="1" applyFill="1" applyBorder="1" applyAlignment="1">
      <alignment vertical="center" wrapText="1"/>
    </xf>
    <xf numFmtId="0" fontId="10" fillId="33" borderId="15" xfId="0" applyFont="1" applyFill="1" applyBorder="1" applyAlignment="1">
      <alignment vertical="center" wrapText="1"/>
    </xf>
    <xf numFmtId="0" fontId="10" fillId="33" borderId="12" xfId="0" applyFont="1" applyFill="1" applyBorder="1" applyAlignment="1">
      <alignment vertical="center" wrapText="1"/>
    </xf>
    <xf numFmtId="49" fontId="11" fillId="33" borderId="13" xfId="0" applyNumberFormat="1" applyFont="1" applyFill="1" applyBorder="1" applyAlignment="1">
      <alignment horizontal="left" vertical="top" wrapText="1"/>
    </xf>
    <xf numFmtId="49" fontId="11" fillId="33" borderId="14" xfId="0" applyNumberFormat="1" applyFont="1" applyFill="1" applyBorder="1" applyAlignment="1">
      <alignment horizontal="left" vertical="top" wrapText="1"/>
    </xf>
    <xf numFmtId="49" fontId="11" fillId="33" borderId="15" xfId="0" applyNumberFormat="1" applyFont="1" applyFill="1" applyBorder="1" applyAlignment="1">
      <alignment horizontal="left" vertical="top" wrapText="1"/>
    </xf>
    <xf numFmtId="4" fontId="11" fillId="34" borderId="10" xfId="0" applyNumberFormat="1" applyFont="1" applyFill="1" applyBorder="1" applyAlignment="1">
      <alignment horizontal="right" vertical="top" wrapText="1"/>
    </xf>
    <xf numFmtId="176" fontId="11" fillId="34" borderId="10" xfId="0" applyNumberFormat="1" applyFont="1" applyFill="1" applyBorder="1" applyAlignment="1">
      <alignment horizontal="right" vertical="top" wrapText="1"/>
    </xf>
    <xf numFmtId="176" fontId="11" fillId="34" borderId="12" xfId="0" applyNumberFormat="1" applyFont="1" applyFill="1" applyBorder="1" applyAlignment="1">
      <alignment horizontal="right" vertical="top" wrapText="1"/>
    </xf>
    <xf numFmtId="14" fontId="10" fillId="33" borderId="12" xfId="0" applyNumberFormat="1" applyFont="1" applyFill="1" applyBorder="1" applyAlignment="1">
      <alignment vertical="center" wrapText="1"/>
    </xf>
    <xf numFmtId="4" fontId="10" fillId="35" borderId="10" xfId="0" applyNumberFormat="1" applyFont="1" applyFill="1" applyBorder="1" applyAlignment="1">
      <alignment horizontal="right" vertical="top" wrapText="1"/>
    </xf>
    <xf numFmtId="176" fontId="10" fillId="35" borderId="10" xfId="0" applyNumberFormat="1" applyFont="1" applyFill="1" applyBorder="1" applyAlignment="1">
      <alignment horizontal="right" vertical="top" wrapText="1"/>
    </xf>
    <xf numFmtId="176" fontId="10" fillId="35" borderId="12" xfId="0" applyNumberFormat="1" applyFont="1" applyFill="1" applyBorder="1" applyAlignment="1">
      <alignment horizontal="right" vertical="top" wrapText="1"/>
    </xf>
    <xf numFmtId="14" fontId="10" fillId="33" borderId="16" xfId="0" applyNumberFormat="1" applyFont="1" applyFill="1" applyBorder="1" applyAlignment="1">
      <alignment vertical="center" wrapText="1"/>
    </xf>
    <xf numFmtId="0" fontId="10" fillId="35" borderId="10" xfId="0" applyFont="1" applyFill="1" applyBorder="1" applyAlignment="1">
      <alignment horizontal="right" vertical="top" wrapText="1"/>
    </xf>
    <xf numFmtId="0" fontId="10" fillId="35" borderId="12" xfId="0" applyFont="1" applyFill="1" applyBorder="1" applyAlignment="1">
      <alignment horizontal="right" vertical="top" wrapText="1"/>
    </xf>
    <xf numFmtId="14" fontId="10" fillId="33" borderId="17" xfId="0" applyNumberFormat="1" applyFont="1" applyFill="1" applyBorder="1" applyAlignment="1">
      <alignment vertical="center" wrapText="1"/>
    </xf>
    <xf numFmtId="4" fontId="10" fillId="35" borderId="13" xfId="0" applyNumberFormat="1" applyFont="1" applyFill="1" applyBorder="1" applyAlignment="1">
      <alignment horizontal="right" vertical="top" wrapText="1"/>
    </xf>
    <xf numFmtId="0" fontId="10" fillId="35" borderId="13" xfId="0" applyFont="1" applyFill="1" applyBorder="1" applyAlignment="1">
      <alignment horizontal="right" vertical="top" wrapText="1"/>
    </xf>
    <xf numFmtId="176" fontId="10" fillId="35" borderId="13" xfId="0" applyNumberFormat="1" applyFont="1" applyFill="1" applyBorder="1" applyAlignment="1">
      <alignment horizontal="right" vertical="top" wrapText="1"/>
    </xf>
    <xf numFmtId="176" fontId="10" fillId="35" borderId="20" xfId="0" applyNumberFormat="1" applyFont="1" applyFill="1" applyBorder="1" applyAlignment="1">
      <alignment horizontal="right" vertical="top" wrapText="1"/>
    </xf>
  </cellXfs>
  <cellStyles count="12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20% - 着色 1 2" xfId="84"/>
    <cellStyle name="20% - 着色 2 2" xfId="88"/>
    <cellStyle name="20% - 着色 3 2" xfId="92"/>
    <cellStyle name="20% - 着色 4 2" xfId="96"/>
    <cellStyle name="20% - 着色 5 2" xfId="100"/>
    <cellStyle name="20% - 着色 6 2" xfId="104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40% - 着色 1 2" xfId="85"/>
    <cellStyle name="40% - 着色 2 2" xfId="89"/>
    <cellStyle name="40% - 着色 3 2" xfId="93"/>
    <cellStyle name="40% - 着色 4 2" xfId="97"/>
    <cellStyle name="40% - 着色 5 2" xfId="101"/>
    <cellStyle name="40% - 着色 6 2" xfId="105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60% - 着色 1 2" xfId="86"/>
    <cellStyle name="60% - 着色 2 2" xfId="90"/>
    <cellStyle name="60% - 着色 3 2" xfId="94"/>
    <cellStyle name="60% - 着色 4 2" xfId="98"/>
    <cellStyle name="60% - 着色 5 2" xfId="102"/>
    <cellStyle name="60% - 着色 6 2" xfId="106"/>
    <cellStyle name="OBI_ColHeader" xfId="109"/>
    <cellStyle name="标题" xfId="1" builtinId="15" customBuiltin="1"/>
    <cellStyle name="标题 1" xfId="2" builtinId="16" customBuiltin="1"/>
    <cellStyle name="标题 1 2" xfId="68"/>
    <cellStyle name="标题 2" xfId="3" builtinId="17" customBuiltin="1"/>
    <cellStyle name="标题 2 2" xfId="69"/>
    <cellStyle name="标题 3" xfId="4" builtinId="18" customBuiltin="1"/>
    <cellStyle name="标题 3 2" xfId="70"/>
    <cellStyle name="标题 4" xfId="5" builtinId="19" customBuiltin="1"/>
    <cellStyle name="标题 4 2" xfId="71"/>
    <cellStyle name="标题 5" xfId="53"/>
    <cellStyle name="标题 6" xfId="67"/>
    <cellStyle name="差" xfId="7" builtinId="27" customBuiltin="1"/>
    <cellStyle name="差 2" xfId="73"/>
    <cellStyle name="常规" xfId="0" builtinId="0" customBuiltin="1"/>
    <cellStyle name="常规 10" xfId="52"/>
    <cellStyle name="常规 10 2" xfId="61"/>
    <cellStyle name="常规 11" xfId="62"/>
    <cellStyle name="常规 12" xfId="110"/>
    <cellStyle name="常规 2" xfId="44"/>
    <cellStyle name="常规 3" xfId="45"/>
    <cellStyle name="常规 3 2" xfId="54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好" xfId="6" builtinId="26" customBuiltin="1"/>
    <cellStyle name="好 2" xfId="72"/>
    <cellStyle name="汇总" xfId="17" builtinId="25" customBuiltin="1"/>
    <cellStyle name="汇总 2" xfId="82"/>
    <cellStyle name="货币" xfId="113" builtinId="4" customBuiltin="1"/>
    <cellStyle name="货币 2" xfId="65"/>
    <cellStyle name="货币[0]" xfId="114" builtinId="7" customBuiltin="1"/>
    <cellStyle name="货币[0] 2" xfId="66"/>
    <cellStyle name="计算" xfId="11" builtinId="22" customBuiltin="1"/>
    <cellStyle name="计算 2" xfId="77"/>
    <cellStyle name="检查单元格" xfId="13" builtinId="23" customBuiltin="1"/>
    <cellStyle name="检查单元格 2" xfId="79"/>
    <cellStyle name="解释性文本" xfId="16" builtinId="53" customBuiltin="1"/>
    <cellStyle name="解释性文本 2" xfId="81"/>
    <cellStyle name="警告文本" xfId="14" builtinId="11" customBuiltin="1"/>
    <cellStyle name="警告文本 2" xfId="80"/>
    <cellStyle name="链接单元格" xfId="12" builtinId="24" customBuiltin="1"/>
    <cellStyle name="链接单元格 2" xfId="78"/>
    <cellStyle name="千位分隔" xfId="111" builtinId="3" customBuiltin="1"/>
    <cellStyle name="千位分隔 2" xfId="63"/>
    <cellStyle name="千位分隔[0]" xfId="112" builtinId="6" customBuiltin="1"/>
    <cellStyle name="千位分隔[0] 2" xfId="64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适中 2" xfId="74"/>
    <cellStyle name="输出" xfId="10" builtinId="21" customBuiltin="1"/>
    <cellStyle name="输出 2" xfId="76"/>
    <cellStyle name="输入" xfId="9" builtinId="20" customBuiltin="1"/>
    <cellStyle name="输入 2" xfId="75"/>
    <cellStyle name="已访问的超链接" xfId="43" builtinId="9" customBuiltin="1"/>
    <cellStyle name="已访问的超链接 2" xfId="108"/>
    <cellStyle name="着色 1 2" xfId="83"/>
    <cellStyle name="着色 2 2" xfId="87"/>
    <cellStyle name="着色 3 2" xfId="91"/>
    <cellStyle name="着色 4 2" xfId="95"/>
    <cellStyle name="着色 5 2" xfId="99"/>
    <cellStyle name="着色 6 2" xfId="103"/>
    <cellStyle name="注释" xfId="15" builtinId="10" customBuiltin="1"/>
    <cellStyle name="注释 2" xfId="115"/>
    <cellStyle name="注释 3" xfId="116"/>
    <cellStyle name="注释 4" xfId="117"/>
    <cellStyle name="注释 5" xfId="118"/>
    <cellStyle name="注释 6" xfId="119"/>
    <cellStyle name="注释 7" xfId="120"/>
    <cellStyle name="注释 8" xfId="12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531" Type="http://schemas.openxmlformats.org/officeDocument/2006/relationships/hyperlink" Target="cid:9de9f65e2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42" Type="http://schemas.openxmlformats.org/officeDocument/2006/relationships/image" Target="cid:c1f4b6d313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86" Type="http://schemas.openxmlformats.org/officeDocument/2006/relationships/image" Target="cid:f41228aa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511" Type="http://schemas.openxmlformats.org/officeDocument/2006/relationships/hyperlink" Target="cid:55e93fe82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497" Type="http://schemas.openxmlformats.org/officeDocument/2006/relationships/hyperlink" Target="cid:225aa59d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22" Type="http://schemas.openxmlformats.org/officeDocument/2006/relationships/image" Target="cid:7a2e86d013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466" Type="http://schemas.openxmlformats.org/officeDocument/2006/relationships/image" Target="cid:70e25481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533" Type="http://schemas.openxmlformats.org/officeDocument/2006/relationships/hyperlink" Target="cid:a3e4f28f2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477" Type="http://schemas.openxmlformats.org/officeDocument/2006/relationships/hyperlink" Target="cid:d507c829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502" Type="http://schemas.openxmlformats.org/officeDocument/2006/relationships/image" Target="cid:36f12f0113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544" Type="http://schemas.openxmlformats.org/officeDocument/2006/relationships/image" Target="cid:c7314bf313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88" Type="http://schemas.openxmlformats.org/officeDocument/2006/relationships/image" Target="cid:f9211074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513" Type="http://schemas.openxmlformats.org/officeDocument/2006/relationships/hyperlink" Target="cid:5c15928c2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261" Type="http://schemas.openxmlformats.org/officeDocument/2006/relationships/hyperlink" Target="cid:7804080e2" TargetMode="External"/><Relationship Id="rId499" Type="http://schemas.openxmlformats.org/officeDocument/2006/relationships/hyperlink" Target="cid:31c44020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524" Type="http://schemas.openxmlformats.org/officeDocument/2006/relationships/image" Target="cid:7f1ab22313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535" Type="http://schemas.openxmlformats.org/officeDocument/2006/relationships/hyperlink" Target="cid:a82808e22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20" Type="http://schemas.openxmlformats.org/officeDocument/2006/relationships/image" Target="cid:e2b490ca13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458" Type="http://schemas.openxmlformats.org/officeDocument/2006/relationships/image" Target="cid:9ab5e32213" TargetMode="External"/><Relationship Id="rId479" Type="http://schemas.openxmlformats.org/officeDocument/2006/relationships/hyperlink" Target="cid:db19d21f2" TargetMode="External"/><Relationship Id="rId15" Type="http://schemas.openxmlformats.org/officeDocument/2006/relationships/hyperlink" Target="cid:7dde59952" TargetMode="External"/><Relationship Id="rId36" Type="http://schemas.openxmlformats.org/officeDocument/2006/relationships/image" Target="cid:bbb2dea413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283" Type="http://schemas.openxmlformats.org/officeDocument/2006/relationships/hyperlink" Target="cid:d51f220c2" TargetMode="External"/><Relationship Id="rId318" Type="http://schemas.openxmlformats.org/officeDocument/2006/relationships/image" Target="cid:5588ec7013" TargetMode="External"/><Relationship Id="rId339" Type="http://schemas.openxmlformats.org/officeDocument/2006/relationships/hyperlink" Target="cid:ad0a8bb9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525" Type="http://schemas.openxmlformats.org/officeDocument/2006/relationships/hyperlink" Target="cid:842f44012" TargetMode="External"/><Relationship Id="rId546" Type="http://schemas.openxmlformats.org/officeDocument/2006/relationships/image" Target="cid:cc488cb713" TargetMode="External"/><Relationship Id="rId78" Type="http://schemas.openxmlformats.org/officeDocument/2006/relationships/image" Target="cid:27d3d8c413" TargetMode="External"/><Relationship Id="rId99" Type="http://schemas.openxmlformats.org/officeDocument/2006/relationships/hyperlink" Target="cid:6fdc68d82" TargetMode="External"/><Relationship Id="rId101" Type="http://schemas.openxmlformats.org/officeDocument/2006/relationships/hyperlink" Target="cid:750aa1bc2" TargetMode="External"/><Relationship Id="rId122" Type="http://schemas.openxmlformats.org/officeDocument/2006/relationships/image" Target="cid:a88b2fa613" TargetMode="External"/><Relationship Id="rId143" Type="http://schemas.openxmlformats.org/officeDocument/2006/relationships/hyperlink" Target="cid:e2636a2d2" TargetMode="External"/><Relationship Id="rId164" Type="http://schemas.openxmlformats.org/officeDocument/2006/relationships/image" Target="cid:a6fd2fd13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371" Type="http://schemas.openxmlformats.org/officeDocument/2006/relationships/hyperlink" Target="cid:4276af462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27" Type="http://schemas.openxmlformats.org/officeDocument/2006/relationships/hyperlink" Target="cid:a5bfde7a2" TargetMode="External"/><Relationship Id="rId448" Type="http://schemas.openxmlformats.org/officeDocument/2006/relationships/image" Target="cid:f3fbac1e13" TargetMode="External"/><Relationship Id="rId469" Type="http://schemas.openxmlformats.org/officeDocument/2006/relationships/hyperlink" Target="cid:1643af6f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52" Type="http://schemas.openxmlformats.org/officeDocument/2006/relationships/image" Target="cid:53f9d4e613" TargetMode="External"/><Relationship Id="rId273" Type="http://schemas.openxmlformats.org/officeDocument/2006/relationships/hyperlink" Target="cid:bb0832652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329" Type="http://schemas.openxmlformats.org/officeDocument/2006/relationships/hyperlink" Target="cid:89df9e5f2" TargetMode="External"/><Relationship Id="rId480" Type="http://schemas.openxmlformats.org/officeDocument/2006/relationships/image" Target="cid:db19d24313" TargetMode="External"/><Relationship Id="rId515" Type="http://schemas.openxmlformats.org/officeDocument/2006/relationships/hyperlink" Target="cid:617250ef2" TargetMode="External"/><Relationship Id="rId536" Type="http://schemas.openxmlformats.org/officeDocument/2006/relationships/image" Target="cid:a828098c13" TargetMode="External"/><Relationship Id="rId47" Type="http://schemas.openxmlformats.org/officeDocument/2006/relationships/hyperlink" Target="cid:d0b588612" TargetMode="External"/><Relationship Id="rId68" Type="http://schemas.openxmlformats.org/officeDocument/2006/relationships/image" Target="cid:392276913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33" Type="http://schemas.openxmlformats.org/officeDocument/2006/relationships/hyperlink" Target="cid:c8af4ef42" TargetMode="External"/><Relationship Id="rId154" Type="http://schemas.openxmlformats.org/officeDocument/2006/relationships/image" Target="cid:ed79471e13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17" Type="http://schemas.openxmlformats.org/officeDocument/2006/relationships/hyperlink" Target="cid:81b7b20d2" TargetMode="External"/><Relationship Id="rId438" Type="http://schemas.openxmlformats.org/officeDocument/2006/relationships/image" Target="cid:cef11cb313" TargetMode="External"/><Relationship Id="rId459" Type="http://schemas.openxmlformats.org/officeDocument/2006/relationships/hyperlink" Target="cid:9ffc73f8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42" Type="http://schemas.openxmlformats.org/officeDocument/2006/relationships/image" Target="cid:2accc0ec13" TargetMode="External"/><Relationship Id="rId263" Type="http://schemas.openxmlformats.org/officeDocument/2006/relationships/hyperlink" Target="cid:7d2b2ff72" TargetMode="External"/><Relationship Id="rId284" Type="http://schemas.openxmlformats.org/officeDocument/2006/relationships/image" Target="cid:d51f223613" TargetMode="External"/><Relationship Id="rId319" Type="http://schemas.openxmlformats.org/officeDocument/2006/relationships/hyperlink" Target="cid:64f5efd42" TargetMode="External"/><Relationship Id="rId470" Type="http://schemas.openxmlformats.org/officeDocument/2006/relationships/image" Target="cid:1643af95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Relationship Id="rId526" Type="http://schemas.openxmlformats.org/officeDocument/2006/relationships/image" Target="cid:842f442513" TargetMode="External"/><Relationship Id="rId37" Type="http://schemas.openxmlformats.org/officeDocument/2006/relationships/hyperlink" Target="cid:bbb631c12" TargetMode="External"/><Relationship Id="rId58" Type="http://schemas.openxmlformats.org/officeDocument/2006/relationships/image" Target="cid:eca83a0c13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23" Type="http://schemas.openxmlformats.org/officeDocument/2006/relationships/hyperlink" Target="cid:b896ad462" TargetMode="External"/><Relationship Id="rId144" Type="http://schemas.openxmlformats.org/officeDocument/2006/relationships/image" Target="cid:e2636a6713" TargetMode="External"/><Relationship Id="rId330" Type="http://schemas.openxmlformats.org/officeDocument/2006/relationships/image" Target="cid:89dfa1d413" TargetMode="External"/><Relationship Id="rId547" Type="http://schemas.openxmlformats.org/officeDocument/2006/relationships/hyperlink" Target="cid:d15f95592" TargetMode="External"/><Relationship Id="rId90" Type="http://schemas.openxmlformats.org/officeDocument/2006/relationships/image" Target="cid:3c6fa8b013" TargetMode="External"/><Relationship Id="rId165" Type="http://schemas.openxmlformats.org/officeDocument/2006/relationships/hyperlink" Target="cid:a9baa6a2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72" Type="http://schemas.openxmlformats.org/officeDocument/2006/relationships/image" Target="cid:4276af6213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28" Type="http://schemas.openxmlformats.org/officeDocument/2006/relationships/image" Target="cid:a5bfdea013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32" Type="http://schemas.openxmlformats.org/officeDocument/2006/relationships/image" Target="cid:7e6338613" TargetMode="External"/><Relationship Id="rId253" Type="http://schemas.openxmlformats.org/officeDocument/2006/relationships/hyperlink" Target="cid:592330e12" TargetMode="External"/><Relationship Id="rId274" Type="http://schemas.openxmlformats.org/officeDocument/2006/relationships/image" Target="cid:bb08328813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481" Type="http://schemas.openxmlformats.org/officeDocument/2006/relationships/hyperlink" Target="cid:e9adde472" TargetMode="External"/><Relationship Id="rId516" Type="http://schemas.openxmlformats.org/officeDocument/2006/relationships/image" Target="cid:6172511713" TargetMode="External"/><Relationship Id="rId27" Type="http://schemas.openxmlformats.org/officeDocument/2006/relationships/hyperlink" Target="cid:9cc12f202" TargetMode="External"/><Relationship Id="rId48" Type="http://schemas.openxmlformats.org/officeDocument/2006/relationships/image" Target="cid:d0b5888713" TargetMode="External"/><Relationship Id="rId69" Type="http://schemas.openxmlformats.org/officeDocument/2006/relationships/hyperlink" Target="cid:e0ef2af2" TargetMode="External"/><Relationship Id="rId113" Type="http://schemas.openxmlformats.org/officeDocument/2006/relationships/hyperlink" Target="cid:93d06cfe2" TargetMode="External"/><Relationship Id="rId134" Type="http://schemas.openxmlformats.org/officeDocument/2006/relationships/image" Target="cid:c8af4f1913" TargetMode="External"/><Relationship Id="rId320" Type="http://schemas.openxmlformats.org/officeDocument/2006/relationships/image" Target="cid:64f5effa13" TargetMode="External"/><Relationship Id="rId537" Type="http://schemas.openxmlformats.org/officeDocument/2006/relationships/hyperlink" Target="cid:ad5e98cf2" TargetMode="External"/><Relationship Id="rId80" Type="http://schemas.openxmlformats.org/officeDocument/2006/relationships/image" Target="cid:27d58f7c13" TargetMode="External"/><Relationship Id="rId155" Type="http://schemas.openxmlformats.org/officeDocument/2006/relationships/hyperlink" Target="cid:f09b1ba62" TargetMode="External"/><Relationship Id="rId176" Type="http://schemas.openxmlformats.org/officeDocument/2006/relationships/image" Target="cid:2a30ebbf13" TargetMode="External"/><Relationship Id="rId197" Type="http://schemas.openxmlformats.org/officeDocument/2006/relationships/hyperlink" Target="cid:9a94d6742" TargetMode="External"/><Relationship Id="rId341" Type="http://schemas.openxmlformats.org/officeDocument/2006/relationships/hyperlink" Target="cid:b23869842" TargetMode="External"/><Relationship Id="rId362" Type="http://schemas.openxmlformats.org/officeDocument/2006/relationships/image" Target="cid:193e37f713" TargetMode="External"/><Relationship Id="rId383" Type="http://schemas.openxmlformats.org/officeDocument/2006/relationships/hyperlink" Target="cid:cd6ed5c92" TargetMode="External"/><Relationship Id="rId418" Type="http://schemas.openxmlformats.org/officeDocument/2006/relationships/image" Target="cid:81b7b22f13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22" Type="http://schemas.openxmlformats.org/officeDocument/2006/relationships/image" Target="cid:e7d8c5be13" TargetMode="External"/><Relationship Id="rId243" Type="http://schemas.openxmlformats.org/officeDocument/2006/relationships/hyperlink" Target="cid:2fee70f82" TargetMode="External"/><Relationship Id="rId264" Type="http://schemas.openxmlformats.org/officeDocument/2006/relationships/image" Target="cid:7d2b301d13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471" Type="http://schemas.openxmlformats.org/officeDocument/2006/relationships/hyperlink" Target="cid:c5b52bce2" TargetMode="External"/><Relationship Id="rId506" Type="http://schemas.openxmlformats.org/officeDocument/2006/relationships/image" Target="cid:413c742113" TargetMode="External"/><Relationship Id="rId17" Type="http://schemas.openxmlformats.org/officeDocument/2006/relationships/hyperlink" Target="cid:883802342" TargetMode="External"/><Relationship Id="rId38" Type="http://schemas.openxmlformats.org/officeDocument/2006/relationships/image" Target="cid:bbb631eb13" TargetMode="External"/><Relationship Id="rId59" Type="http://schemas.openxmlformats.org/officeDocument/2006/relationships/hyperlink" Target="cid:ef30262e2" TargetMode="External"/><Relationship Id="rId103" Type="http://schemas.openxmlformats.org/officeDocument/2006/relationships/hyperlink" Target="cid:7a31edb12" TargetMode="External"/><Relationship Id="rId124" Type="http://schemas.openxmlformats.org/officeDocument/2006/relationships/image" Target="cid:b896ad6d13" TargetMode="External"/><Relationship Id="rId310" Type="http://schemas.openxmlformats.org/officeDocument/2006/relationships/image" Target="cid:2c47223813" TargetMode="External"/><Relationship Id="rId492" Type="http://schemas.openxmlformats.org/officeDocument/2006/relationships/image" Target="cid:12de1e3b13" TargetMode="External"/><Relationship Id="rId527" Type="http://schemas.openxmlformats.org/officeDocument/2006/relationships/hyperlink" Target="cid:894d429c2" TargetMode="External"/><Relationship Id="rId548" Type="http://schemas.openxmlformats.org/officeDocument/2006/relationships/image" Target="cid:d15f957713" TargetMode="External"/><Relationship Id="rId70" Type="http://schemas.openxmlformats.org/officeDocument/2006/relationships/image" Target="cid:e0ef2d2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66" Type="http://schemas.openxmlformats.org/officeDocument/2006/relationships/image" Target="cid:a9baa8e13" TargetMode="External"/><Relationship Id="rId187" Type="http://schemas.openxmlformats.org/officeDocument/2006/relationships/hyperlink" Target="cid:579a7efa2" TargetMode="External"/><Relationship Id="rId331" Type="http://schemas.openxmlformats.org/officeDocument/2006/relationships/hyperlink" Target="cid:8e511c9c2" TargetMode="External"/><Relationship Id="rId352" Type="http://schemas.openxmlformats.org/officeDocument/2006/relationships/image" Target="cid:cd2d50ae13" TargetMode="External"/><Relationship Id="rId373" Type="http://schemas.openxmlformats.org/officeDocument/2006/relationships/hyperlink" Target="cid:488d1aa72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12" Type="http://schemas.openxmlformats.org/officeDocument/2006/relationships/image" Target="cid:c607a81c13" TargetMode="External"/><Relationship Id="rId233" Type="http://schemas.openxmlformats.org/officeDocument/2006/relationships/hyperlink" Target="cid:bf349ae2" TargetMode="External"/><Relationship Id="rId254" Type="http://schemas.openxmlformats.org/officeDocument/2006/relationships/image" Target="cid:5923310913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75" Type="http://schemas.openxmlformats.org/officeDocument/2006/relationships/hyperlink" Target="cid:bb0a5c3f2" TargetMode="External"/><Relationship Id="rId296" Type="http://schemas.openxmlformats.org/officeDocument/2006/relationships/image" Target="cid:ea6dd08913" TargetMode="External"/><Relationship Id="rId300" Type="http://schemas.openxmlformats.org/officeDocument/2006/relationships/image" Target="cid:fe112e9913" TargetMode="External"/><Relationship Id="rId461" Type="http://schemas.openxmlformats.org/officeDocument/2006/relationships/hyperlink" Target="cid:c6f2111c2" TargetMode="External"/><Relationship Id="rId482" Type="http://schemas.openxmlformats.org/officeDocument/2006/relationships/image" Target="cid:e9adde6813" TargetMode="External"/><Relationship Id="rId517" Type="http://schemas.openxmlformats.org/officeDocument/2006/relationships/hyperlink" Target="cid:66098c0e2" TargetMode="External"/><Relationship Id="rId538" Type="http://schemas.openxmlformats.org/officeDocument/2006/relationships/image" Target="cid:ad5e98f313" TargetMode="External"/><Relationship Id="rId60" Type="http://schemas.openxmlformats.org/officeDocument/2006/relationships/image" Target="cid:ef302654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56" Type="http://schemas.openxmlformats.org/officeDocument/2006/relationships/image" Target="cid:f09b1bd013" TargetMode="External"/><Relationship Id="rId177" Type="http://schemas.openxmlformats.org/officeDocument/2006/relationships/hyperlink" Target="cid:2e6f58082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42" Type="http://schemas.openxmlformats.org/officeDocument/2006/relationships/image" Target="cid:b23869a713" TargetMode="External"/><Relationship Id="rId363" Type="http://schemas.openxmlformats.org/officeDocument/2006/relationships/hyperlink" Target="cid:1e6ccfd42" TargetMode="External"/><Relationship Id="rId384" Type="http://schemas.openxmlformats.org/officeDocument/2006/relationships/image" Target="cid:cd6ed5f013" TargetMode="External"/><Relationship Id="rId419" Type="http://schemas.openxmlformats.org/officeDocument/2006/relationships/hyperlink" Target="cid:87b1650d2" TargetMode="External"/><Relationship Id="rId202" Type="http://schemas.openxmlformats.org/officeDocument/2006/relationships/image" Target="cid:a60cacae13" TargetMode="External"/><Relationship Id="rId223" Type="http://schemas.openxmlformats.org/officeDocument/2006/relationships/hyperlink" Target="cid:ed01ac172" TargetMode="External"/><Relationship Id="rId244" Type="http://schemas.openxmlformats.org/officeDocument/2006/relationships/image" Target="cid:2fee711c13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39" Type="http://schemas.openxmlformats.org/officeDocument/2006/relationships/hyperlink" Target="cid:bbbaca6d2" TargetMode="External"/><Relationship Id="rId265" Type="http://schemas.openxmlformats.org/officeDocument/2006/relationships/hyperlink" Target="cid:8c9b5667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472" Type="http://schemas.openxmlformats.org/officeDocument/2006/relationships/image" Target="cid:c5b52bf313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528" Type="http://schemas.openxmlformats.org/officeDocument/2006/relationships/image" Target="cid:894d42c613" TargetMode="External"/><Relationship Id="rId549" Type="http://schemas.openxmlformats.org/officeDocument/2006/relationships/hyperlink" Target="cid:d68ab9b7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25" Type="http://schemas.openxmlformats.org/officeDocument/2006/relationships/hyperlink" Target="cid:b8993a7d2" TargetMode="External"/><Relationship Id="rId146" Type="http://schemas.openxmlformats.org/officeDocument/2006/relationships/image" Target="cid:e293c51913" TargetMode="External"/><Relationship Id="rId167" Type="http://schemas.openxmlformats.org/officeDocument/2006/relationships/hyperlink" Target="cid:fa4c65f2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32" Type="http://schemas.openxmlformats.org/officeDocument/2006/relationships/image" Target="cid:8e511cc513" TargetMode="External"/><Relationship Id="rId353" Type="http://schemas.openxmlformats.org/officeDocument/2006/relationships/hyperlink" Target="cid:d12328e62" TargetMode="External"/><Relationship Id="rId374" Type="http://schemas.openxmlformats.org/officeDocument/2006/relationships/image" Target="cid:488d1ad013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234" Type="http://schemas.openxmlformats.org/officeDocument/2006/relationships/image" Target="cid:bf349d213" TargetMode="External"/><Relationship Id="rId420" Type="http://schemas.openxmlformats.org/officeDocument/2006/relationships/image" Target="cid:87b16533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55" Type="http://schemas.openxmlformats.org/officeDocument/2006/relationships/hyperlink" Target="cid:688eac6f2" TargetMode="External"/><Relationship Id="rId276" Type="http://schemas.openxmlformats.org/officeDocument/2006/relationships/image" Target="cid:bb0a5c6213" TargetMode="External"/><Relationship Id="rId297" Type="http://schemas.openxmlformats.org/officeDocument/2006/relationships/hyperlink" Target="cid:f8f29c962" TargetMode="External"/><Relationship Id="rId441" Type="http://schemas.openxmlformats.org/officeDocument/2006/relationships/hyperlink" Target="cid:d943ccc62" TargetMode="External"/><Relationship Id="rId462" Type="http://schemas.openxmlformats.org/officeDocument/2006/relationships/image" Target="cid:c6f2114013" TargetMode="External"/><Relationship Id="rId483" Type="http://schemas.openxmlformats.org/officeDocument/2006/relationships/hyperlink" Target="cid:eed1948d2" TargetMode="External"/><Relationship Id="rId518" Type="http://schemas.openxmlformats.org/officeDocument/2006/relationships/image" Target="cid:66098c3213" TargetMode="External"/><Relationship Id="rId539" Type="http://schemas.openxmlformats.org/officeDocument/2006/relationships/hyperlink" Target="cid:b26ab2aa2" TargetMode="External"/><Relationship Id="rId40" Type="http://schemas.openxmlformats.org/officeDocument/2006/relationships/image" Target="cid:bbbaca8f13" TargetMode="External"/><Relationship Id="rId115" Type="http://schemas.openxmlformats.org/officeDocument/2006/relationships/hyperlink" Target="cid:9917342c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22" Type="http://schemas.openxmlformats.org/officeDocument/2006/relationships/image" Target="cid:7569af6313" TargetMode="External"/><Relationship Id="rId343" Type="http://schemas.openxmlformats.org/officeDocument/2006/relationships/hyperlink" Target="cid:b85e622f2" TargetMode="External"/><Relationship Id="rId364" Type="http://schemas.openxmlformats.org/officeDocument/2006/relationships/image" Target="cid:1e6ccffa13" TargetMode="External"/><Relationship Id="rId550" Type="http://schemas.openxmlformats.org/officeDocument/2006/relationships/image" Target="cid:d68ab9df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473" Type="http://schemas.openxmlformats.org/officeDocument/2006/relationships/hyperlink" Target="cid:cac018a42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529" Type="http://schemas.openxmlformats.org/officeDocument/2006/relationships/hyperlink" Target="cid:8e741fbb2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40" Type="http://schemas.openxmlformats.org/officeDocument/2006/relationships/image" Target="cid:b26ab2d4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463" Type="http://schemas.openxmlformats.org/officeDocument/2006/relationships/hyperlink" Target="cid:cd46ec842" TargetMode="External"/><Relationship Id="rId484" Type="http://schemas.openxmlformats.org/officeDocument/2006/relationships/image" Target="cid:eed194b213" TargetMode="External"/><Relationship Id="rId519" Type="http://schemas.openxmlformats.org/officeDocument/2006/relationships/hyperlink" Target="cid:6a60cd97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530" Type="http://schemas.openxmlformats.org/officeDocument/2006/relationships/image" Target="cid:8e741fe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551" Type="http://schemas.openxmlformats.org/officeDocument/2006/relationships/hyperlink" Target="cid:e606bbf52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474" Type="http://schemas.openxmlformats.org/officeDocument/2006/relationships/image" Target="cid:cac018c913" TargetMode="External"/><Relationship Id="rId509" Type="http://schemas.openxmlformats.org/officeDocument/2006/relationships/hyperlink" Target="cid:55e626f2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495" Type="http://schemas.openxmlformats.org/officeDocument/2006/relationships/hyperlink" Target="cid:1def4279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520" Type="http://schemas.openxmlformats.org/officeDocument/2006/relationships/image" Target="cid:6a60cdbf13" TargetMode="External"/><Relationship Id="rId541" Type="http://schemas.openxmlformats.org/officeDocument/2006/relationships/hyperlink" Target="cid:c1f4b6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464" Type="http://schemas.openxmlformats.org/officeDocument/2006/relationships/image" Target="cid:cd46eca713" TargetMode="External"/><Relationship Id="rId303" Type="http://schemas.openxmlformats.org/officeDocument/2006/relationships/hyperlink" Target="cid:85846372" TargetMode="External"/><Relationship Id="rId485" Type="http://schemas.openxmlformats.org/officeDocument/2006/relationships/hyperlink" Target="cid:f412288c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510" Type="http://schemas.openxmlformats.org/officeDocument/2006/relationships/image" Target="cid:55e6272213" TargetMode="External"/><Relationship Id="rId552" Type="http://schemas.openxmlformats.org/officeDocument/2006/relationships/image" Target="cid:e606bc1c13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496" Type="http://schemas.openxmlformats.org/officeDocument/2006/relationships/image" Target="cid:1def42a0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521" Type="http://schemas.openxmlformats.org/officeDocument/2006/relationships/hyperlink" Target="cid:7a2e86af2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532" Type="http://schemas.openxmlformats.org/officeDocument/2006/relationships/image" Target="cid:9de9f68413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476" Type="http://schemas.openxmlformats.org/officeDocument/2006/relationships/image" Target="cid:cfe06461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501" Type="http://schemas.openxmlformats.org/officeDocument/2006/relationships/hyperlink" Target="cid:36f12ed32" TargetMode="External"/><Relationship Id="rId543" Type="http://schemas.openxmlformats.org/officeDocument/2006/relationships/hyperlink" Target="cid:c7314bce2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487" Type="http://schemas.openxmlformats.org/officeDocument/2006/relationships/hyperlink" Target="cid:f9211053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512" Type="http://schemas.openxmlformats.org/officeDocument/2006/relationships/image" Target="cid:55e9400c13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498" Type="http://schemas.openxmlformats.org/officeDocument/2006/relationships/image" Target="cid:225aa5c4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23" Type="http://schemas.openxmlformats.org/officeDocument/2006/relationships/hyperlink" Target="cid:7f1ab1eb2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534" Type="http://schemas.openxmlformats.org/officeDocument/2006/relationships/image" Target="cid:a3e4f30613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503" Type="http://schemas.openxmlformats.org/officeDocument/2006/relationships/hyperlink" Target="cid:3c1017e92" TargetMode="External"/><Relationship Id="rId545" Type="http://schemas.openxmlformats.org/officeDocument/2006/relationships/hyperlink" Target="cid:cc488c802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89" Type="http://schemas.openxmlformats.org/officeDocument/2006/relationships/hyperlink" Target="cid:dbb2081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514" Type="http://schemas.openxmlformats.org/officeDocument/2006/relationships/image" Target="cid:5c1592af13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9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1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3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5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7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9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1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3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5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7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9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1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3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5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7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9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35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1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3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5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7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9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1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M40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E34" sqref="E34"/>
    </sheetView>
  </sheetViews>
  <sheetFormatPr defaultRowHeight="11.25"/>
  <cols>
    <col min="1" max="1" width="9.7109375" style="1" bestFit="1" customWidth="1"/>
    <col min="2" max="2" width="4.5703125" style="4" customWidth="1"/>
    <col min="3" max="4" width="9.140625" style="1"/>
    <col min="5" max="5" width="12.28515625" style="1" bestFit="1" customWidth="1"/>
    <col min="6" max="6" width="13.7109375" style="26" customWidth="1"/>
    <col min="7" max="7" width="14.28515625" style="1" customWidth="1"/>
    <col min="8" max="8" width="11.85546875" style="26" customWidth="1"/>
    <col min="9" max="9" width="11.28515625" style="2" bestFit="1" customWidth="1"/>
    <col min="10" max="10" width="12.85546875" style="2" customWidth="1"/>
    <col min="11" max="12" width="9.85546875" style="2" customWidth="1"/>
    <col min="13" max="16384" width="9.140625" style="1"/>
  </cols>
  <sheetData>
    <row r="1" spans="1:13">
      <c r="A1" s="5"/>
      <c r="B1" s="6"/>
      <c r="C1" s="7"/>
      <c r="D1" s="8"/>
      <c r="E1" s="9" t="s">
        <v>0</v>
      </c>
      <c r="F1" s="23" t="s">
        <v>1</v>
      </c>
      <c r="G1" s="10" t="s">
        <v>43</v>
      </c>
      <c r="H1" s="23" t="s">
        <v>2</v>
      </c>
      <c r="I1" s="17" t="s">
        <v>41</v>
      </c>
      <c r="J1" s="18" t="s">
        <v>42</v>
      </c>
      <c r="K1" s="19" t="s">
        <v>44</v>
      </c>
      <c r="L1" s="19" t="s">
        <v>45</v>
      </c>
    </row>
    <row r="2" spans="1:13">
      <c r="A2" s="11" t="s">
        <v>3</v>
      </c>
      <c r="B2" s="12"/>
      <c r="C2" s="39" t="s">
        <v>4</v>
      </c>
      <c r="D2" s="39"/>
      <c r="E2" s="13"/>
      <c r="F2" s="24"/>
      <c r="G2" s="14"/>
      <c r="H2" s="24"/>
      <c r="I2" s="20"/>
      <c r="J2" s="21"/>
      <c r="K2" s="22"/>
      <c r="L2" s="22"/>
    </row>
    <row r="3" spans="1:13">
      <c r="A3" s="41" t="s">
        <v>5</v>
      </c>
      <c r="B3" s="41"/>
      <c r="C3" s="41"/>
      <c r="D3" s="41"/>
      <c r="E3" s="15">
        <f>SUM(E4:E40)</f>
        <v>19041319.493500002</v>
      </c>
      <c r="F3" s="25">
        <f>RA!I7</f>
        <v>1960909.5730000001</v>
      </c>
      <c r="G3" s="16">
        <f>SUM(G4:G40)</f>
        <v>17080409.920500003</v>
      </c>
      <c r="H3" s="27">
        <f>RA!J7</f>
        <v>10.2981811405947</v>
      </c>
      <c r="I3" s="20">
        <f>SUM(I4:I40)</f>
        <v>19041325.5887569</v>
      </c>
      <c r="J3" s="21">
        <f>SUM(J4:J40)</f>
        <v>17080406.487386398</v>
      </c>
      <c r="K3" s="22">
        <f>E3-I3</f>
        <v>-6.0952568985521793</v>
      </c>
      <c r="L3" s="22">
        <f>G3-J3</f>
        <v>3.4331136047840118</v>
      </c>
    </row>
    <row r="4" spans="1:13">
      <c r="A4" s="42">
        <f>RA!A8</f>
        <v>42365</v>
      </c>
      <c r="B4" s="12">
        <v>12</v>
      </c>
      <c r="C4" s="40" t="s">
        <v>6</v>
      </c>
      <c r="D4" s="40"/>
      <c r="E4" s="15">
        <f>VLOOKUP(C4,RA!B8:D36,3,0)</f>
        <v>695444.46050000004</v>
      </c>
      <c r="F4" s="25">
        <f>VLOOKUP(C4,RA!B8:I39,8,0)</f>
        <v>169346.91899999999</v>
      </c>
      <c r="G4" s="16">
        <f t="shared" ref="G4:G40" si="0">E4-F4</f>
        <v>526097.54150000005</v>
      </c>
      <c r="H4" s="27">
        <f>RA!J8</f>
        <v>24.350890490700799</v>
      </c>
      <c r="I4" s="20">
        <f>VLOOKUP(B4,RMS!B:D,3,FALSE)</f>
        <v>695445.35032649594</v>
      </c>
      <c r="J4" s="21">
        <f>VLOOKUP(B4,RMS!B:E,4,FALSE)</f>
        <v>526097.55966153799</v>
      </c>
      <c r="K4" s="22">
        <f t="shared" ref="K4:K40" si="1">E4-I4</f>
        <v>-0.88982649589888752</v>
      </c>
      <c r="L4" s="22">
        <f t="shared" ref="L4:L40" si="2">G4-J4</f>
        <v>-1.8161537940613925E-2</v>
      </c>
    </row>
    <row r="5" spans="1:13">
      <c r="A5" s="42"/>
      <c r="B5" s="12">
        <v>13</v>
      </c>
      <c r="C5" s="40" t="s">
        <v>7</v>
      </c>
      <c r="D5" s="40"/>
      <c r="E5" s="15">
        <f>VLOOKUP(C5,RA!B8:D37,3,0)</f>
        <v>111574.44379999999</v>
      </c>
      <c r="F5" s="25">
        <f>VLOOKUP(C5,RA!B9:I40,8,0)</f>
        <v>26406.729500000001</v>
      </c>
      <c r="G5" s="16">
        <f t="shared" si="0"/>
        <v>85167.714299999992</v>
      </c>
      <c r="H5" s="27">
        <f>RA!J9</f>
        <v>23.6673637803068</v>
      </c>
      <c r="I5" s="20">
        <f>VLOOKUP(B5,RMS!B:D,3,FALSE)</f>
        <v>111574.50286000301</v>
      </c>
      <c r="J5" s="21">
        <f>VLOOKUP(B5,RMS!B:E,4,FALSE)</f>
        <v>85167.702774207704</v>
      </c>
      <c r="K5" s="22">
        <f t="shared" si="1"/>
        <v>-5.906000301183667E-2</v>
      </c>
      <c r="L5" s="22">
        <f t="shared" si="2"/>
        <v>1.1525792288011871E-2</v>
      </c>
      <c r="M5" s="32"/>
    </row>
    <row r="6" spans="1:13">
      <c r="A6" s="42"/>
      <c r="B6" s="12">
        <v>14</v>
      </c>
      <c r="C6" s="40" t="s">
        <v>8</v>
      </c>
      <c r="D6" s="40"/>
      <c r="E6" s="15">
        <f>VLOOKUP(C6,RA!B10:D38,3,0)</f>
        <v>161463.93410000001</v>
      </c>
      <c r="F6" s="25">
        <f>VLOOKUP(C6,RA!B10:I41,8,0)</f>
        <v>43351.6</v>
      </c>
      <c r="G6" s="16">
        <f t="shared" si="0"/>
        <v>118112.33410000001</v>
      </c>
      <c r="H6" s="27">
        <f>RA!J10</f>
        <v>26.849091867878599</v>
      </c>
      <c r="I6" s="20">
        <f>VLOOKUP(B6,RMS!B:D,3,FALSE)</f>
        <v>161466.04517892699</v>
      </c>
      <c r="J6" s="21">
        <f>VLOOKUP(B6,RMS!B:E,4,FALSE)</f>
        <v>118112.33301546299</v>
      </c>
      <c r="K6" s="22">
        <f>E6-I6</f>
        <v>-2.1110789269732777</v>
      </c>
      <c r="L6" s="22">
        <f t="shared" si="2"/>
        <v>1.0845370125025511E-3</v>
      </c>
      <c r="M6" s="32"/>
    </row>
    <row r="7" spans="1:13">
      <c r="A7" s="42"/>
      <c r="B7" s="12">
        <v>15</v>
      </c>
      <c r="C7" s="40" t="s">
        <v>9</v>
      </c>
      <c r="D7" s="40"/>
      <c r="E7" s="15">
        <f>VLOOKUP(C7,RA!B10:D39,3,0)</f>
        <v>79023.912299999996</v>
      </c>
      <c r="F7" s="25">
        <f>VLOOKUP(C7,RA!B11:I42,8,0)</f>
        <v>17630.342100000002</v>
      </c>
      <c r="G7" s="16">
        <f t="shared" si="0"/>
        <v>61393.570199999995</v>
      </c>
      <c r="H7" s="27">
        <f>RA!J11</f>
        <v>22.310135738496001</v>
      </c>
      <c r="I7" s="20">
        <f>VLOOKUP(B7,RMS!B:D,3,FALSE)</f>
        <v>79023.965698396496</v>
      </c>
      <c r="J7" s="21">
        <f>VLOOKUP(B7,RMS!B:E,4,FALSE)</f>
        <v>61393.5694407685</v>
      </c>
      <c r="K7" s="22">
        <f t="shared" si="1"/>
        <v>-5.3398396499687806E-2</v>
      </c>
      <c r="L7" s="22">
        <f t="shared" si="2"/>
        <v>7.5923149415757507E-4</v>
      </c>
      <c r="M7" s="32"/>
    </row>
    <row r="8" spans="1:13">
      <c r="A8" s="42"/>
      <c r="B8" s="12">
        <v>16</v>
      </c>
      <c r="C8" s="40" t="s">
        <v>10</v>
      </c>
      <c r="D8" s="40"/>
      <c r="E8" s="15">
        <f>VLOOKUP(C8,RA!B12:D39,3,0)</f>
        <v>214871.80799999999</v>
      </c>
      <c r="F8" s="25">
        <f>VLOOKUP(C8,RA!B12:I43,8,0)</f>
        <v>29945.500100000001</v>
      </c>
      <c r="G8" s="16">
        <f t="shared" si="0"/>
        <v>184926.30789999999</v>
      </c>
      <c r="H8" s="27">
        <f>RA!J12</f>
        <v>13.9364490757205</v>
      </c>
      <c r="I8" s="20">
        <f>VLOOKUP(B8,RMS!B:D,3,FALSE)</f>
        <v>214871.802840171</v>
      </c>
      <c r="J8" s="21">
        <f>VLOOKUP(B8,RMS!B:E,4,FALSE)</f>
        <v>184926.30644871801</v>
      </c>
      <c r="K8" s="22">
        <f t="shared" si="1"/>
        <v>5.1598289865069091E-3</v>
      </c>
      <c r="L8" s="22">
        <f t="shared" si="2"/>
        <v>1.4512819761876017E-3</v>
      </c>
      <c r="M8" s="32"/>
    </row>
    <row r="9" spans="1:13">
      <c r="A9" s="42"/>
      <c r="B9" s="12">
        <v>17</v>
      </c>
      <c r="C9" s="40" t="s">
        <v>11</v>
      </c>
      <c r="D9" s="40"/>
      <c r="E9" s="15">
        <f>VLOOKUP(C9,RA!B12:D40,3,0)</f>
        <v>311512.61690000002</v>
      </c>
      <c r="F9" s="25">
        <f>VLOOKUP(C9,RA!B13:I44,8,0)</f>
        <v>74041.0815</v>
      </c>
      <c r="G9" s="16">
        <f t="shared" si="0"/>
        <v>237471.53540000002</v>
      </c>
      <c r="H9" s="27">
        <f>RA!J13</f>
        <v>23.768244842477198</v>
      </c>
      <c r="I9" s="20">
        <f>VLOOKUP(B9,RMS!B:D,3,FALSE)</f>
        <v>311512.80259743601</v>
      </c>
      <c r="J9" s="21">
        <f>VLOOKUP(B9,RMS!B:E,4,FALSE)</f>
        <v>237471.534076068</v>
      </c>
      <c r="K9" s="22">
        <f t="shared" si="1"/>
        <v>-0.18569743598345667</v>
      </c>
      <c r="L9" s="22">
        <f t="shared" si="2"/>
        <v>1.323932025115937E-3</v>
      </c>
      <c r="M9" s="32"/>
    </row>
    <row r="10" spans="1:13">
      <c r="A10" s="42"/>
      <c r="B10" s="12">
        <v>18</v>
      </c>
      <c r="C10" s="40" t="s">
        <v>12</v>
      </c>
      <c r="D10" s="40"/>
      <c r="E10" s="15">
        <f>VLOOKUP(C10,RA!B14:D41,3,0)</f>
        <v>182948.13039999999</v>
      </c>
      <c r="F10" s="25">
        <f>VLOOKUP(C10,RA!B14:I44,8,0)</f>
        <v>33999.733699999997</v>
      </c>
      <c r="G10" s="16">
        <f t="shared" si="0"/>
        <v>148948.39669999998</v>
      </c>
      <c r="H10" s="27">
        <f>RA!J14</f>
        <v>18.584357011827699</v>
      </c>
      <c r="I10" s="20">
        <f>VLOOKUP(B10,RMS!B:D,3,FALSE)</f>
        <v>182948.1385</v>
      </c>
      <c r="J10" s="21">
        <f>VLOOKUP(B10,RMS!B:E,4,FALSE)</f>
        <v>148948.39360512799</v>
      </c>
      <c r="K10" s="22">
        <f t="shared" si="1"/>
        <v>-8.1000000063795596E-3</v>
      </c>
      <c r="L10" s="22">
        <f t="shared" si="2"/>
        <v>3.0948719941079617E-3</v>
      </c>
      <c r="M10" s="32"/>
    </row>
    <row r="11" spans="1:13">
      <c r="A11" s="42"/>
      <c r="B11" s="12">
        <v>19</v>
      </c>
      <c r="C11" s="40" t="s">
        <v>13</v>
      </c>
      <c r="D11" s="40"/>
      <c r="E11" s="15">
        <f>VLOOKUP(C11,RA!B14:D42,3,0)</f>
        <v>103865.1655</v>
      </c>
      <c r="F11" s="25">
        <f>VLOOKUP(C11,RA!B15:I45,8,0)</f>
        <v>22938.946</v>
      </c>
      <c r="G11" s="16">
        <f t="shared" si="0"/>
        <v>80926.219500000007</v>
      </c>
      <c r="H11" s="27">
        <f>RA!J15</f>
        <v>22.0853121347985</v>
      </c>
      <c r="I11" s="20">
        <f>VLOOKUP(B11,RMS!B:D,3,FALSE)</f>
        <v>103865.28583675199</v>
      </c>
      <c r="J11" s="21">
        <f>VLOOKUP(B11,RMS!B:E,4,FALSE)</f>
        <v>80926.220522222196</v>
      </c>
      <c r="K11" s="22">
        <f t="shared" si="1"/>
        <v>-0.12033675199199934</v>
      </c>
      <c r="L11" s="22">
        <f t="shared" si="2"/>
        <v>-1.022222189931199E-3</v>
      </c>
      <c r="M11" s="32"/>
    </row>
    <row r="12" spans="1:13">
      <c r="A12" s="42"/>
      <c r="B12" s="12">
        <v>21</v>
      </c>
      <c r="C12" s="40" t="s">
        <v>14</v>
      </c>
      <c r="D12" s="40"/>
      <c r="E12" s="15">
        <f>VLOOKUP(C12,RA!B16:D43,3,0)</f>
        <v>764061.02639999997</v>
      </c>
      <c r="F12" s="25">
        <f>VLOOKUP(C12,RA!B16:I46,8,0)</f>
        <v>26514.499100000001</v>
      </c>
      <c r="G12" s="16">
        <f t="shared" si="0"/>
        <v>737546.52729999996</v>
      </c>
      <c r="H12" s="27">
        <f>RA!J16</f>
        <v>3.4702069839797298</v>
      </c>
      <c r="I12" s="20">
        <f>VLOOKUP(B12,RMS!B:D,3,FALSE)</f>
        <v>764060.29086410301</v>
      </c>
      <c r="J12" s="21">
        <f>VLOOKUP(B12,RMS!B:E,4,FALSE)</f>
        <v>737546.52762564097</v>
      </c>
      <c r="K12" s="22">
        <f t="shared" si="1"/>
        <v>0.73553589696530253</v>
      </c>
      <c r="L12" s="22">
        <f t="shared" si="2"/>
        <v>-3.2564101275056601E-4</v>
      </c>
      <c r="M12" s="32"/>
    </row>
    <row r="13" spans="1:13">
      <c r="A13" s="42"/>
      <c r="B13" s="12">
        <v>22</v>
      </c>
      <c r="C13" s="40" t="s">
        <v>15</v>
      </c>
      <c r="D13" s="40"/>
      <c r="E13" s="15">
        <f>VLOOKUP(C13,RA!B16:D44,3,0)</f>
        <v>408445.11310000002</v>
      </c>
      <c r="F13" s="25">
        <f>VLOOKUP(C13,RA!B17:I47,8,0)</f>
        <v>46645.793899999997</v>
      </c>
      <c r="G13" s="16">
        <f t="shared" si="0"/>
        <v>361799.31920000003</v>
      </c>
      <c r="H13" s="27">
        <f>RA!J17</f>
        <v>11.4203334558148</v>
      </c>
      <c r="I13" s="20">
        <f>VLOOKUP(B13,RMS!B:D,3,FALSE)</f>
        <v>408445.09811111097</v>
      </c>
      <c r="J13" s="21">
        <f>VLOOKUP(B13,RMS!B:E,4,FALSE)</f>
        <v>361799.32123333297</v>
      </c>
      <c r="K13" s="22">
        <f t="shared" si="1"/>
        <v>1.4988889044616371E-2</v>
      </c>
      <c r="L13" s="22">
        <f t="shared" si="2"/>
        <v>-2.0333329448476434E-3</v>
      </c>
      <c r="M13" s="32"/>
    </row>
    <row r="14" spans="1:13">
      <c r="A14" s="42"/>
      <c r="B14" s="12">
        <v>23</v>
      </c>
      <c r="C14" s="40" t="s">
        <v>16</v>
      </c>
      <c r="D14" s="40"/>
      <c r="E14" s="15">
        <f>VLOOKUP(C14,RA!B18:D44,3,0)</f>
        <v>1889843.8654</v>
      </c>
      <c r="F14" s="25">
        <f>VLOOKUP(C14,RA!B18:I48,8,0)</f>
        <v>297767.86800000002</v>
      </c>
      <c r="G14" s="16">
        <f t="shared" si="0"/>
        <v>1592075.9974</v>
      </c>
      <c r="H14" s="27">
        <f>RA!J18</f>
        <v>15.756215285910701</v>
      </c>
      <c r="I14" s="20">
        <f>VLOOKUP(B14,RMS!B:D,3,FALSE)</f>
        <v>1889843.88546239</v>
      </c>
      <c r="J14" s="21">
        <f>VLOOKUP(B14,RMS!B:E,4,FALSE)</f>
        <v>1592075.9964170901</v>
      </c>
      <c r="K14" s="22">
        <f t="shared" si="1"/>
        <v>-2.0062390016391873E-2</v>
      </c>
      <c r="L14" s="22">
        <f t="shared" si="2"/>
        <v>9.8290992900729179E-4</v>
      </c>
      <c r="M14" s="32"/>
    </row>
    <row r="15" spans="1:13">
      <c r="A15" s="42"/>
      <c r="B15" s="12">
        <v>24</v>
      </c>
      <c r="C15" s="40" t="s">
        <v>17</v>
      </c>
      <c r="D15" s="40"/>
      <c r="E15" s="15">
        <f>VLOOKUP(C15,RA!B18:D45,3,0)</f>
        <v>590922.67559999996</v>
      </c>
      <c r="F15" s="25">
        <f>VLOOKUP(C15,RA!B19:I49,8,0)</f>
        <v>49633.2287</v>
      </c>
      <c r="G15" s="16">
        <f t="shared" si="0"/>
        <v>541289.44689999998</v>
      </c>
      <c r="H15" s="27">
        <f>RA!J19</f>
        <v>8.3992763773372499</v>
      </c>
      <c r="I15" s="20">
        <f>VLOOKUP(B15,RMS!B:D,3,FALSE)</f>
        <v>590922.67336153798</v>
      </c>
      <c r="J15" s="21">
        <f>VLOOKUP(B15,RMS!B:E,4,FALSE)</f>
        <v>541289.44486495701</v>
      </c>
      <c r="K15" s="22">
        <f t="shared" si="1"/>
        <v>2.2384619805961847E-3</v>
      </c>
      <c r="L15" s="22">
        <f t="shared" si="2"/>
        <v>2.0350429695099592E-3</v>
      </c>
      <c r="M15" s="32"/>
    </row>
    <row r="16" spans="1:13">
      <c r="A16" s="42"/>
      <c r="B16" s="12">
        <v>25</v>
      </c>
      <c r="C16" s="40" t="s">
        <v>18</v>
      </c>
      <c r="D16" s="40"/>
      <c r="E16" s="15">
        <f>VLOOKUP(C16,RA!B20:D46,3,0)</f>
        <v>1122377.2660999999</v>
      </c>
      <c r="F16" s="25">
        <f>VLOOKUP(C16,RA!B20:I50,8,0)</f>
        <v>93004.319499999998</v>
      </c>
      <c r="G16" s="16">
        <f t="shared" si="0"/>
        <v>1029372.9465999999</v>
      </c>
      <c r="H16" s="27">
        <f>RA!J20</f>
        <v>8.2863687914107906</v>
      </c>
      <c r="I16" s="20">
        <f>VLOOKUP(B16,RMS!B:D,3,FALSE)</f>
        <v>1122377.2803</v>
      </c>
      <c r="J16" s="21">
        <f>VLOOKUP(B16,RMS!B:E,4,FALSE)</f>
        <v>1029372.9466</v>
      </c>
      <c r="K16" s="22">
        <f t="shared" si="1"/>
        <v>-1.4200000092387199E-2</v>
      </c>
      <c r="L16" s="22">
        <f t="shared" si="2"/>
        <v>0</v>
      </c>
      <c r="M16" s="32"/>
    </row>
    <row r="17" spans="1:13">
      <c r="A17" s="42"/>
      <c r="B17" s="12">
        <v>26</v>
      </c>
      <c r="C17" s="40" t="s">
        <v>19</v>
      </c>
      <c r="D17" s="40"/>
      <c r="E17" s="15">
        <f>VLOOKUP(C17,RA!B20:D47,3,0)</f>
        <v>356407.83730000001</v>
      </c>
      <c r="F17" s="25">
        <f>VLOOKUP(C17,RA!B21:I51,8,0)</f>
        <v>50030.476000000002</v>
      </c>
      <c r="G17" s="16">
        <f t="shared" si="0"/>
        <v>306377.36129999999</v>
      </c>
      <c r="H17" s="27">
        <f>RA!J21</f>
        <v>14.037423076610899</v>
      </c>
      <c r="I17" s="20">
        <f>VLOOKUP(B17,RMS!B:D,3,FALSE)</f>
        <v>356407.848089554</v>
      </c>
      <c r="J17" s="21">
        <f>VLOOKUP(B17,RMS!B:E,4,FALSE)</f>
        <v>306377.36126716598</v>
      </c>
      <c r="K17" s="22">
        <f t="shared" si="1"/>
        <v>-1.0789553984068334E-2</v>
      </c>
      <c r="L17" s="22">
        <f t="shared" si="2"/>
        <v>3.2834010198712349E-5</v>
      </c>
      <c r="M17" s="32"/>
    </row>
    <row r="18" spans="1:13">
      <c r="A18" s="42"/>
      <c r="B18" s="12">
        <v>27</v>
      </c>
      <c r="C18" s="40" t="s">
        <v>20</v>
      </c>
      <c r="D18" s="40"/>
      <c r="E18" s="15">
        <f>VLOOKUP(C18,RA!B22:D48,3,0)</f>
        <v>1242186.3759000001</v>
      </c>
      <c r="F18" s="25">
        <f>VLOOKUP(C18,RA!B22:I52,8,0)</f>
        <v>135735.1232</v>
      </c>
      <c r="G18" s="16">
        <f t="shared" si="0"/>
        <v>1106451.2527000001</v>
      </c>
      <c r="H18" s="27">
        <f>RA!J22</f>
        <v>10.927114145947399</v>
      </c>
      <c r="I18" s="20">
        <f>VLOOKUP(B18,RMS!B:D,3,FALSE)</f>
        <v>1242188.0053999999</v>
      </c>
      <c r="J18" s="21">
        <f>VLOOKUP(B18,RMS!B:E,4,FALSE)</f>
        <v>1106451.2542000001</v>
      </c>
      <c r="K18" s="22">
        <f t="shared" si="1"/>
        <v>-1.6294999998062849</v>
      </c>
      <c r="L18" s="22">
        <f t="shared" si="2"/>
        <v>-1.500000013038516E-3</v>
      </c>
      <c r="M18" s="32"/>
    </row>
    <row r="19" spans="1:13">
      <c r="A19" s="42"/>
      <c r="B19" s="12">
        <v>29</v>
      </c>
      <c r="C19" s="40" t="s">
        <v>21</v>
      </c>
      <c r="D19" s="40"/>
      <c r="E19" s="15">
        <f>VLOOKUP(C19,RA!B22:D49,3,0)</f>
        <v>2657196.5671999999</v>
      </c>
      <c r="F19" s="25">
        <f>VLOOKUP(C19,RA!B23:I53,8,0)</f>
        <v>290753.17839999998</v>
      </c>
      <c r="G19" s="16">
        <f t="shared" si="0"/>
        <v>2366443.3887999998</v>
      </c>
      <c r="H19" s="27">
        <f>RA!J23</f>
        <v>10.942102740497599</v>
      </c>
      <c r="I19" s="20">
        <f>VLOOKUP(B19,RMS!B:D,3,FALSE)</f>
        <v>2657198.6701555601</v>
      </c>
      <c r="J19" s="21">
        <f>VLOOKUP(B19,RMS!B:E,4,FALSE)</f>
        <v>2366443.4189991499</v>
      </c>
      <c r="K19" s="22">
        <f t="shared" si="1"/>
        <v>-2.1029555601999164</v>
      </c>
      <c r="L19" s="22">
        <f t="shared" si="2"/>
        <v>-3.0199150089174509E-2</v>
      </c>
      <c r="M19" s="32"/>
    </row>
    <row r="20" spans="1:13">
      <c r="A20" s="42"/>
      <c r="B20" s="12">
        <v>31</v>
      </c>
      <c r="C20" s="40" t="s">
        <v>22</v>
      </c>
      <c r="D20" s="40"/>
      <c r="E20" s="15">
        <f>VLOOKUP(C20,RA!B24:D50,3,0)</f>
        <v>295889.21340000001</v>
      </c>
      <c r="F20" s="25">
        <f>VLOOKUP(C20,RA!B24:I54,8,0)</f>
        <v>43427.471400000002</v>
      </c>
      <c r="G20" s="16">
        <f t="shared" si="0"/>
        <v>252461.742</v>
      </c>
      <c r="H20" s="27">
        <f>RA!J24</f>
        <v>14.676936310379199</v>
      </c>
      <c r="I20" s="20">
        <f>VLOOKUP(B20,RMS!B:D,3,FALSE)</f>
        <v>295889.311953725</v>
      </c>
      <c r="J20" s="21">
        <f>VLOOKUP(B20,RMS!B:E,4,FALSE)</f>
        <v>252461.736915519</v>
      </c>
      <c r="K20" s="22">
        <f t="shared" si="1"/>
        <v>-9.855372499441728E-2</v>
      </c>
      <c r="L20" s="22">
        <f t="shared" si="2"/>
        <v>5.0844810029957443E-3</v>
      </c>
      <c r="M20" s="32"/>
    </row>
    <row r="21" spans="1:13">
      <c r="A21" s="42"/>
      <c r="B21" s="12">
        <v>32</v>
      </c>
      <c r="C21" s="40" t="s">
        <v>23</v>
      </c>
      <c r="D21" s="40"/>
      <c r="E21" s="15">
        <f>VLOOKUP(C21,RA!B24:D51,3,0)</f>
        <v>428604.54430000001</v>
      </c>
      <c r="F21" s="25">
        <f>VLOOKUP(C21,RA!B25:I55,8,0)</f>
        <v>33495.525800000003</v>
      </c>
      <c r="G21" s="16">
        <f t="shared" si="0"/>
        <v>395109.01850000001</v>
      </c>
      <c r="H21" s="27">
        <f>RA!J25</f>
        <v>7.8150188199019501</v>
      </c>
      <c r="I21" s="20">
        <f>VLOOKUP(B21,RMS!B:D,3,FALSE)</f>
        <v>428604.55334423302</v>
      </c>
      <c r="J21" s="21">
        <f>VLOOKUP(B21,RMS!B:E,4,FALSE)</f>
        <v>395109.01457590301</v>
      </c>
      <c r="K21" s="22">
        <f t="shared" si="1"/>
        <v>-9.0442330110818148E-3</v>
      </c>
      <c r="L21" s="22">
        <f t="shared" si="2"/>
        <v>3.9240969927050173E-3</v>
      </c>
      <c r="M21" s="32"/>
    </row>
    <row r="22" spans="1:13">
      <c r="A22" s="42"/>
      <c r="B22" s="12">
        <v>33</v>
      </c>
      <c r="C22" s="40" t="s">
        <v>24</v>
      </c>
      <c r="D22" s="40"/>
      <c r="E22" s="15">
        <f>VLOOKUP(C22,RA!B26:D52,3,0)</f>
        <v>654825.0747</v>
      </c>
      <c r="F22" s="25">
        <f>VLOOKUP(C22,RA!B26:I56,8,0)</f>
        <v>147063.40640000001</v>
      </c>
      <c r="G22" s="16">
        <f t="shared" si="0"/>
        <v>507761.66830000002</v>
      </c>
      <c r="H22" s="27">
        <f>RA!J26</f>
        <v>22.4584262396145</v>
      </c>
      <c r="I22" s="20">
        <f>VLOOKUP(B22,RMS!B:D,3,FALSE)</f>
        <v>654825.04176907195</v>
      </c>
      <c r="J22" s="21">
        <f>VLOOKUP(B22,RMS!B:E,4,FALSE)</f>
        <v>507761.64456587302</v>
      </c>
      <c r="K22" s="22">
        <f t="shared" si="1"/>
        <v>3.2930928049609065E-2</v>
      </c>
      <c r="L22" s="22">
        <f t="shared" si="2"/>
        <v>2.3734126996714622E-2</v>
      </c>
      <c r="M22" s="32"/>
    </row>
    <row r="23" spans="1:13">
      <c r="A23" s="42"/>
      <c r="B23" s="12">
        <v>34</v>
      </c>
      <c r="C23" s="40" t="s">
        <v>25</v>
      </c>
      <c r="D23" s="40"/>
      <c r="E23" s="15">
        <f>VLOOKUP(C23,RA!B26:D53,3,0)</f>
        <v>287863.75260000001</v>
      </c>
      <c r="F23" s="25">
        <f>VLOOKUP(C23,RA!B27:I57,8,0)</f>
        <v>78431.568199999994</v>
      </c>
      <c r="G23" s="16">
        <f t="shared" si="0"/>
        <v>209432.18440000003</v>
      </c>
      <c r="H23" s="27">
        <f>RA!J27</f>
        <v>27.246073009054498</v>
      </c>
      <c r="I23" s="20">
        <f>VLOOKUP(B23,RMS!B:D,3,FALSE)</f>
        <v>287863.494073081</v>
      </c>
      <c r="J23" s="21">
        <f>VLOOKUP(B23,RMS!B:E,4,FALSE)</f>
        <v>209432.210367639</v>
      </c>
      <c r="K23" s="22">
        <f t="shared" si="1"/>
        <v>0.25852691900217906</v>
      </c>
      <c r="L23" s="22">
        <f t="shared" si="2"/>
        <v>-2.5967638968722895E-2</v>
      </c>
      <c r="M23" s="32"/>
    </row>
    <row r="24" spans="1:13">
      <c r="A24" s="42"/>
      <c r="B24" s="12">
        <v>35</v>
      </c>
      <c r="C24" s="40" t="s">
        <v>26</v>
      </c>
      <c r="D24" s="40"/>
      <c r="E24" s="15">
        <f>VLOOKUP(C24,RA!B28:D54,3,0)</f>
        <v>1330481.0482000001</v>
      </c>
      <c r="F24" s="25">
        <f>VLOOKUP(C24,RA!B28:I58,8,0)</f>
        <v>46593.910100000001</v>
      </c>
      <c r="G24" s="16">
        <f t="shared" si="0"/>
        <v>1283887.1381000001</v>
      </c>
      <c r="H24" s="27">
        <f>RA!J28</f>
        <v>3.5020348589735</v>
      </c>
      <c r="I24" s="20">
        <f>VLOOKUP(B24,RMS!B:D,3,FALSE)</f>
        <v>1330481.04930531</v>
      </c>
      <c r="J24" s="21">
        <f>VLOOKUP(B24,RMS!B:E,4,FALSE)</f>
        <v>1283887.1428415901</v>
      </c>
      <c r="K24" s="22">
        <f t="shared" si="1"/>
        <v>-1.1053099296987057E-3</v>
      </c>
      <c r="L24" s="22">
        <f t="shared" si="2"/>
        <v>-4.74159000441432E-3</v>
      </c>
      <c r="M24" s="32"/>
    </row>
    <row r="25" spans="1:13">
      <c r="A25" s="42"/>
      <c r="B25" s="12">
        <v>36</v>
      </c>
      <c r="C25" s="40" t="s">
        <v>27</v>
      </c>
      <c r="D25" s="40"/>
      <c r="E25" s="15">
        <f>VLOOKUP(C25,RA!B28:D55,3,0)</f>
        <v>735547.48979999998</v>
      </c>
      <c r="F25" s="25">
        <f>VLOOKUP(C25,RA!B29:I59,8,0)</f>
        <v>108535.7693</v>
      </c>
      <c r="G25" s="16">
        <f t="shared" si="0"/>
        <v>627011.72049999994</v>
      </c>
      <c r="H25" s="27">
        <f>RA!J29</f>
        <v>14.755779987708401</v>
      </c>
      <c r="I25" s="20">
        <f>VLOOKUP(B25,RMS!B:D,3,FALSE)</f>
        <v>735547.48814159306</v>
      </c>
      <c r="J25" s="21">
        <f>VLOOKUP(B25,RMS!B:E,4,FALSE)</f>
        <v>627011.71234847698</v>
      </c>
      <c r="K25" s="22">
        <f t="shared" si="1"/>
        <v>1.6584069235250354E-3</v>
      </c>
      <c r="L25" s="22">
        <f t="shared" si="2"/>
        <v>8.1515229539945722E-3</v>
      </c>
      <c r="M25" s="32"/>
    </row>
    <row r="26" spans="1:13">
      <c r="A26" s="42"/>
      <c r="B26" s="12">
        <v>37</v>
      </c>
      <c r="C26" s="40" t="s">
        <v>73</v>
      </c>
      <c r="D26" s="40"/>
      <c r="E26" s="15">
        <f>VLOOKUP(C26,RA!B30:D56,3,0)</f>
        <v>777746.55929999996</v>
      </c>
      <c r="F26" s="25">
        <f>VLOOKUP(C26,RA!B30:I60,8,0)</f>
        <v>109517.8732</v>
      </c>
      <c r="G26" s="16">
        <f t="shared" si="0"/>
        <v>668228.68609999993</v>
      </c>
      <c r="H26" s="27">
        <f>RA!J30</f>
        <v>14.081434612654499</v>
      </c>
      <c r="I26" s="20">
        <f>VLOOKUP(B26,RMS!B:D,3,FALSE)</f>
        <v>777746.54377490398</v>
      </c>
      <c r="J26" s="21">
        <f>VLOOKUP(B26,RMS!B:E,4,FALSE)</f>
        <v>668228.66456286097</v>
      </c>
      <c r="K26" s="22">
        <f t="shared" si="1"/>
        <v>1.5525095979683101E-2</v>
      </c>
      <c r="L26" s="22">
        <f t="shared" si="2"/>
        <v>2.1537138964049518E-2</v>
      </c>
      <c r="M26" s="32"/>
    </row>
    <row r="27" spans="1:13">
      <c r="A27" s="42"/>
      <c r="B27" s="12">
        <v>38</v>
      </c>
      <c r="C27" s="40" t="s">
        <v>29</v>
      </c>
      <c r="D27" s="40"/>
      <c r="E27" s="15">
        <f>VLOOKUP(C27,RA!B30:D57,3,0)</f>
        <v>882079.66009999998</v>
      </c>
      <c r="F27" s="25">
        <f>VLOOKUP(C27,RA!B31:I61,8,0)</f>
        <v>42670.633000000002</v>
      </c>
      <c r="G27" s="16">
        <f t="shared" si="0"/>
        <v>839409.02709999995</v>
      </c>
      <c r="H27" s="27">
        <f>RA!J31</f>
        <v>4.8375033378688803</v>
      </c>
      <c r="I27" s="20">
        <f>VLOOKUP(B27,RMS!B:D,3,FALSE)</f>
        <v>882079.54493274295</v>
      </c>
      <c r="J27" s="21">
        <f>VLOOKUP(B27,RMS!B:E,4,FALSE)</f>
        <v>839405.59193185798</v>
      </c>
      <c r="K27" s="22">
        <f t="shared" si="1"/>
        <v>0.11516725702676922</v>
      </c>
      <c r="L27" s="22">
        <f t="shared" si="2"/>
        <v>3.435168141964823</v>
      </c>
      <c r="M27" s="32"/>
    </row>
    <row r="28" spans="1:13">
      <c r="A28" s="42"/>
      <c r="B28" s="12">
        <v>39</v>
      </c>
      <c r="C28" s="40" t="s">
        <v>30</v>
      </c>
      <c r="D28" s="40"/>
      <c r="E28" s="15">
        <f>VLOOKUP(C28,RA!B32:D58,3,0)</f>
        <v>124390.33409999999</v>
      </c>
      <c r="F28" s="25">
        <f>VLOOKUP(C28,RA!B32:I62,8,0)</f>
        <v>31209.951700000001</v>
      </c>
      <c r="G28" s="16">
        <f t="shared" si="0"/>
        <v>93180.382399999988</v>
      </c>
      <c r="H28" s="27">
        <f>RA!J32</f>
        <v>25.0903351340062</v>
      </c>
      <c r="I28" s="20">
        <f>VLOOKUP(B28,RMS!B:D,3,FALSE)</f>
        <v>124390.307276983</v>
      </c>
      <c r="J28" s="21">
        <f>VLOOKUP(B28,RMS!B:E,4,FALSE)</f>
        <v>93180.377215299595</v>
      </c>
      <c r="K28" s="22">
        <f t="shared" si="1"/>
        <v>2.6823016989510506E-2</v>
      </c>
      <c r="L28" s="22">
        <f t="shared" si="2"/>
        <v>5.1847003924194723E-3</v>
      </c>
      <c r="M28" s="32"/>
    </row>
    <row r="29" spans="1:13">
      <c r="A29" s="42"/>
      <c r="B29" s="12">
        <v>40</v>
      </c>
      <c r="C29" s="40" t="s">
        <v>31</v>
      </c>
      <c r="D29" s="40"/>
      <c r="E29" s="15">
        <f>VLOOKUP(C29,RA!B32:D59,3,0)</f>
        <v>0</v>
      </c>
      <c r="F29" s="25">
        <f>VLOOKUP(C29,RA!B33:I63,8,0)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2"/>
    </row>
    <row r="30" spans="1:13" ht="12" thickBot="1">
      <c r="A30" s="42"/>
      <c r="B30" s="12">
        <v>42</v>
      </c>
      <c r="C30" s="40" t="s">
        <v>32</v>
      </c>
      <c r="D30" s="40"/>
      <c r="E30" s="15">
        <f>VLOOKUP(C30,RA!B34:D61,3,0)</f>
        <v>226543.59710000001</v>
      </c>
      <c r="F30" s="25">
        <f>VLOOKUP(C30,RA!B34:I65,8,0)</f>
        <v>29484.1309</v>
      </c>
      <c r="G30" s="16">
        <f t="shared" si="0"/>
        <v>197059.46620000002</v>
      </c>
      <c r="H30" s="27">
        <f>RA!J34</f>
        <v>0</v>
      </c>
      <c r="I30" s="20">
        <f>VLOOKUP(B30,RMS!B:D,3,FALSE)</f>
        <v>226543.59599999999</v>
      </c>
      <c r="J30" s="21">
        <f>VLOOKUP(B30,RMS!B:E,4,FALSE)</f>
        <v>197059.47210000001</v>
      </c>
      <c r="K30" s="22">
        <f t="shared" si="1"/>
        <v>1.100000023143366E-3</v>
      </c>
      <c r="L30" s="22">
        <f t="shared" si="2"/>
        <v>-5.8999999891966581E-3</v>
      </c>
      <c r="M30" s="32"/>
    </row>
    <row r="31" spans="1:13" s="35" customFormat="1" ht="12" thickBot="1">
      <c r="A31" s="42"/>
      <c r="B31" s="12">
        <v>70</v>
      </c>
      <c r="C31" s="43" t="s">
        <v>69</v>
      </c>
      <c r="D31" s="44"/>
      <c r="E31" s="15">
        <f>VLOOKUP(C31,RA!B35:D62,3,0)</f>
        <v>269749.63</v>
      </c>
      <c r="F31" s="25">
        <f>VLOOKUP(C31,RA!B35:I66,8,0)</f>
        <v>-2565.0100000000002</v>
      </c>
      <c r="G31" s="16">
        <f t="shared" si="0"/>
        <v>272314.64</v>
      </c>
      <c r="H31" s="27">
        <f>RA!J35</f>
        <v>13.014771230539401</v>
      </c>
      <c r="I31" s="20">
        <f>VLOOKUP(B31,RMS!B:D,3,FALSE)</f>
        <v>269749.63</v>
      </c>
      <c r="J31" s="21">
        <f>VLOOKUP(B31,RMS!B:E,4,FALSE)</f>
        <v>272314.64</v>
      </c>
      <c r="K31" s="22">
        <f t="shared" si="1"/>
        <v>0</v>
      </c>
      <c r="L31" s="22">
        <f t="shared" si="2"/>
        <v>0</v>
      </c>
    </row>
    <row r="32" spans="1:13">
      <c r="A32" s="42"/>
      <c r="B32" s="12">
        <v>71</v>
      </c>
      <c r="C32" s="40" t="s">
        <v>36</v>
      </c>
      <c r="D32" s="40"/>
      <c r="E32" s="15">
        <f>VLOOKUP(C32,RA!B34:D62,3,0)</f>
        <v>576591.65</v>
      </c>
      <c r="F32" s="25">
        <f>VLOOKUP(C32,RA!B34:I66,8,0)</f>
        <v>-81637.62</v>
      </c>
      <c r="G32" s="16">
        <f t="shared" si="0"/>
        <v>658229.27</v>
      </c>
      <c r="H32" s="27">
        <f>RA!J35</f>
        <v>13.014771230539401</v>
      </c>
      <c r="I32" s="20">
        <f>VLOOKUP(B32,RMS!B:D,3,FALSE)</f>
        <v>576591.65</v>
      </c>
      <c r="J32" s="21">
        <f>VLOOKUP(B32,RMS!B:E,4,FALSE)</f>
        <v>658229.27</v>
      </c>
      <c r="K32" s="22">
        <f t="shared" si="1"/>
        <v>0</v>
      </c>
      <c r="L32" s="22">
        <f t="shared" si="2"/>
        <v>0</v>
      </c>
      <c r="M32" s="32"/>
    </row>
    <row r="33" spans="1:13">
      <c r="A33" s="42"/>
      <c r="B33" s="12">
        <v>72</v>
      </c>
      <c r="C33" s="40" t="s">
        <v>37</v>
      </c>
      <c r="D33" s="40"/>
      <c r="E33" s="15">
        <f>VLOOKUP(C33,RA!B34:D63,3,0)</f>
        <v>216257.31</v>
      </c>
      <c r="F33" s="25">
        <f>VLOOKUP(C33,RA!B34:I67,8,0)</f>
        <v>-9214.51</v>
      </c>
      <c r="G33" s="16">
        <f t="shared" si="0"/>
        <v>225471.82</v>
      </c>
      <c r="H33" s="27">
        <f>RA!J34</f>
        <v>0</v>
      </c>
      <c r="I33" s="20">
        <f>VLOOKUP(B33,RMS!B:D,3,FALSE)</f>
        <v>216257.31</v>
      </c>
      <c r="J33" s="21">
        <f>VLOOKUP(B33,RMS!B:E,4,FALSE)</f>
        <v>225471.82</v>
      </c>
      <c r="K33" s="22">
        <f t="shared" si="1"/>
        <v>0</v>
      </c>
      <c r="L33" s="22">
        <f t="shared" si="2"/>
        <v>0</v>
      </c>
      <c r="M33" s="32"/>
    </row>
    <row r="34" spans="1:13">
      <c r="A34" s="42"/>
      <c r="B34" s="12">
        <v>73</v>
      </c>
      <c r="C34" s="40" t="s">
        <v>38</v>
      </c>
      <c r="D34" s="40"/>
      <c r="E34" s="15">
        <f>VLOOKUP(C34,RA!B35:D64,3,0)</f>
        <v>288308.73</v>
      </c>
      <c r="F34" s="25">
        <f>VLOOKUP(C34,RA!B35:I68,8,0)</f>
        <v>-44100.05</v>
      </c>
      <c r="G34" s="16">
        <f t="shared" si="0"/>
        <v>332408.77999999997</v>
      </c>
      <c r="H34" s="27">
        <f>RA!J35</f>
        <v>13.014771230539401</v>
      </c>
      <c r="I34" s="20">
        <f>VLOOKUP(B34,RMS!B:D,3,FALSE)</f>
        <v>288308.73</v>
      </c>
      <c r="J34" s="21">
        <f>VLOOKUP(B34,RMS!B:E,4,FALSE)</f>
        <v>332408.78000000003</v>
      </c>
      <c r="K34" s="22">
        <f t="shared" si="1"/>
        <v>0</v>
      </c>
      <c r="L34" s="22">
        <f t="shared" si="2"/>
        <v>0</v>
      </c>
      <c r="M34" s="32"/>
    </row>
    <row r="35" spans="1:13" s="35" customFormat="1">
      <c r="A35" s="42"/>
      <c r="B35" s="12">
        <v>74</v>
      </c>
      <c r="C35" s="40" t="s">
        <v>71</v>
      </c>
      <c r="D35" s="40"/>
      <c r="E35" s="15">
        <f>VLOOKUP(C35,RA!B36:D65,3,0)</f>
        <v>8.5500000000000007</v>
      </c>
      <c r="F35" s="25">
        <f>VLOOKUP(C35,RA!B36:I69,8,0)</f>
        <v>-547.01</v>
      </c>
      <c r="G35" s="16">
        <f t="shared" si="0"/>
        <v>555.55999999999995</v>
      </c>
      <c r="H35" s="27">
        <f>RA!J36</f>
        <v>-0.95088545626550103</v>
      </c>
      <c r="I35" s="20">
        <f>VLOOKUP(B35,RMS!B:D,3,FALSE)</f>
        <v>8.5500000000000007</v>
      </c>
      <c r="J35" s="21">
        <f>VLOOKUP(B35,RMS!B:E,4,FALSE)</f>
        <v>555.55999999999995</v>
      </c>
      <c r="K35" s="22">
        <f t="shared" si="1"/>
        <v>0</v>
      </c>
      <c r="L35" s="22">
        <f t="shared" si="2"/>
        <v>0</v>
      </c>
    </row>
    <row r="36" spans="1:13" ht="11.25" customHeight="1">
      <c r="A36" s="42"/>
      <c r="B36" s="12">
        <v>75</v>
      </c>
      <c r="C36" s="40" t="s">
        <v>33</v>
      </c>
      <c r="D36" s="40"/>
      <c r="E36" s="15">
        <f>VLOOKUP(C36,RA!B8:D65,3,0)</f>
        <v>132307.69219999999</v>
      </c>
      <c r="F36" s="25">
        <f>VLOOKUP(C36,RA!B8:I69,8,0)</f>
        <v>8417.8762999999999</v>
      </c>
      <c r="G36" s="16">
        <f t="shared" si="0"/>
        <v>123889.81589999999</v>
      </c>
      <c r="H36" s="27">
        <f>RA!J36</f>
        <v>-0.95088545626550103</v>
      </c>
      <c r="I36" s="20">
        <f>VLOOKUP(B36,RMS!B:D,3,FALSE)</f>
        <v>132307.69230769199</v>
      </c>
      <c r="J36" s="21">
        <f>VLOOKUP(B36,RMS!B:E,4,FALSE)</f>
        <v>123889.816239316</v>
      </c>
      <c r="K36" s="22">
        <f t="shared" si="1"/>
        <v>-1.0769200162030756E-4</v>
      </c>
      <c r="L36" s="22">
        <f t="shared" si="2"/>
        <v>-3.3931601501535624E-4</v>
      </c>
      <c r="M36" s="32"/>
    </row>
    <row r="37" spans="1:13">
      <c r="A37" s="42"/>
      <c r="B37" s="12">
        <v>76</v>
      </c>
      <c r="C37" s="40" t="s">
        <v>34</v>
      </c>
      <c r="D37" s="40"/>
      <c r="E37" s="15">
        <f>VLOOKUP(C37,RA!B8:D66,3,0)</f>
        <v>485267.84029999998</v>
      </c>
      <c r="F37" s="25">
        <f>VLOOKUP(C37,RA!B8:I70,8,0)</f>
        <v>23145.790099999998</v>
      </c>
      <c r="G37" s="16">
        <f t="shared" si="0"/>
        <v>462122.0502</v>
      </c>
      <c r="H37" s="27">
        <f>RA!J37</f>
        <v>-14.158654569486</v>
      </c>
      <c r="I37" s="20">
        <f>VLOOKUP(B37,RMS!B:D,3,FALSE)</f>
        <v>485267.83144102601</v>
      </c>
      <c r="J37" s="21">
        <f>VLOOKUP(B37,RMS!B:E,4,FALSE)</f>
        <v>462122.05227777798</v>
      </c>
      <c r="K37" s="22">
        <f t="shared" si="1"/>
        <v>8.8589739752933383E-3</v>
      </c>
      <c r="L37" s="22">
        <f t="shared" si="2"/>
        <v>-2.0777779864147305E-3</v>
      </c>
      <c r="M37" s="32"/>
    </row>
    <row r="38" spans="1:13">
      <c r="A38" s="42"/>
      <c r="B38" s="12">
        <v>77</v>
      </c>
      <c r="C38" s="40" t="s">
        <v>39</v>
      </c>
      <c r="D38" s="40"/>
      <c r="E38" s="15">
        <f>VLOOKUP(C38,RA!B9:D67,3,0)</f>
        <v>278703.55</v>
      </c>
      <c r="F38" s="25">
        <f>VLOOKUP(C38,RA!B9:I71,8,0)</f>
        <v>-23502.5</v>
      </c>
      <c r="G38" s="16">
        <f t="shared" si="0"/>
        <v>302206.05</v>
      </c>
      <c r="H38" s="27">
        <f>RA!J38</f>
        <v>-4.2609010534719003</v>
      </c>
      <c r="I38" s="20">
        <f>VLOOKUP(B38,RMS!B:D,3,FALSE)</f>
        <v>278703.55</v>
      </c>
      <c r="J38" s="21">
        <f>VLOOKUP(B38,RMS!B:E,4,FALSE)</f>
        <v>302206.05</v>
      </c>
      <c r="K38" s="22">
        <f t="shared" si="1"/>
        <v>0</v>
      </c>
      <c r="L38" s="22">
        <f t="shared" si="2"/>
        <v>0</v>
      </c>
      <c r="M38" s="32"/>
    </row>
    <row r="39" spans="1:13">
      <c r="A39" s="42"/>
      <c r="B39" s="12">
        <v>78</v>
      </c>
      <c r="C39" s="40" t="s">
        <v>40</v>
      </c>
      <c r="D39" s="40"/>
      <c r="E39" s="15">
        <f>VLOOKUP(C39,RA!B10:D68,3,0)</f>
        <v>131035.92</v>
      </c>
      <c r="F39" s="25">
        <f>VLOOKUP(C39,RA!B10:I72,8,0)</f>
        <v>10328.92</v>
      </c>
      <c r="G39" s="16">
        <f t="shared" si="0"/>
        <v>120707</v>
      </c>
      <c r="H39" s="27">
        <f>RA!J39</f>
        <v>-15.2961202388842</v>
      </c>
      <c r="I39" s="20">
        <f>VLOOKUP(B39,RMS!B:D,3,FALSE)</f>
        <v>131035.92</v>
      </c>
      <c r="J39" s="21">
        <f>VLOOKUP(B39,RMS!B:E,4,FALSE)</f>
        <v>120707</v>
      </c>
      <c r="K39" s="22">
        <f t="shared" si="1"/>
        <v>0</v>
      </c>
      <c r="L39" s="22">
        <f t="shared" si="2"/>
        <v>0</v>
      </c>
      <c r="M39" s="32"/>
    </row>
    <row r="40" spans="1:13">
      <c r="A40" s="42"/>
      <c r="B40" s="12">
        <v>99</v>
      </c>
      <c r="C40" s="40" t="s">
        <v>35</v>
      </c>
      <c r="D40" s="40"/>
      <c r="E40" s="15">
        <f>VLOOKUP(C40,RA!B8:D69,3,0)</f>
        <v>26972.1489</v>
      </c>
      <c r="F40" s="25">
        <f>VLOOKUP(C40,RA!B8:I73,8,0)</f>
        <v>2408.1079</v>
      </c>
      <c r="G40" s="16">
        <f t="shared" si="0"/>
        <v>24564.041000000001</v>
      </c>
      <c r="H40" s="27">
        <f>RA!J40</f>
        <v>-6397.7777777777801</v>
      </c>
      <c r="I40" s="20">
        <f>VLOOKUP(B40,RMS!B:D,3,FALSE)</f>
        <v>26972.148854095802</v>
      </c>
      <c r="J40" s="21">
        <f>VLOOKUP(B40,RMS!B:E,4,FALSE)</f>
        <v>24564.040692837199</v>
      </c>
      <c r="K40" s="22">
        <f t="shared" si="1"/>
        <v>4.5904198486823589E-5</v>
      </c>
      <c r="L40" s="22">
        <f t="shared" si="2"/>
        <v>3.0716280161868781E-4</v>
      </c>
      <c r="M40" s="32"/>
    </row>
  </sheetData>
  <mergeCells count="40"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37:D37"/>
    <mergeCell ref="C38:D38"/>
    <mergeCell ref="C40:D40"/>
    <mergeCell ref="C39:D39"/>
    <mergeCell ref="C10:D10"/>
    <mergeCell ref="C23:D23"/>
    <mergeCell ref="C24:D24"/>
    <mergeCell ref="C25:D25"/>
    <mergeCell ref="C26:D26"/>
    <mergeCell ref="C28:D28"/>
    <mergeCell ref="C2:D2"/>
    <mergeCell ref="C4:D4"/>
    <mergeCell ref="C5:D5"/>
    <mergeCell ref="C6:D6"/>
    <mergeCell ref="C7:D7"/>
    <mergeCell ref="A3:D3"/>
    <mergeCell ref="A4:A40"/>
    <mergeCell ref="C30:D30"/>
    <mergeCell ref="C32:D32"/>
    <mergeCell ref="C33:D33"/>
    <mergeCell ref="C34:D34"/>
    <mergeCell ref="C36:D36"/>
    <mergeCell ref="C31:D31"/>
    <mergeCell ref="C35:D35"/>
    <mergeCell ref="C29:D29"/>
    <mergeCell ref="C27:D27"/>
  </mergeCells>
  <phoneticPr fontId="12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W46"/>
  <sheetViews>
    <sheetView workbookViewId="0">
      <selection sqref="A1:XFD1048576"/>
    </sheetView>
  </sheetViews>
  <sheetFormatPr defaultRowHeight="11.25"/>
  <cols>
    <col min="1" max="1" width="8.5703125" style="36" customWidth="1"/>
    <col min="2" max="3" width="9.140625" style="36"/>
    <col min="4" max="5" width="11.5703125" style="36" customWidth="1"/>
    <col min="6" max="7" width="12.28515625" style="36" customWidth="1"/>
    <col min="8" max="8" width="9.140625" style="36"/>
    <col min="9" max="9" width="12.28515625" style="36" customWidth="1"/>
    <col min="10" max="10" width="9.140625" style="36"/>
    <col min="11" max="11" width="12.28515625" style="36" customWidth="1"/>
    <col min="12" max="12" width="10.5703125" style="36" customWidth="1"/>
    <col min="13" max="13" width="12.28515625" style="36" customWidth="1"/>
    <col min="14" max="15" width="14" style="36" customWidth="1"/>
    <col min="16" max="17" width="9.28515625" style="36" customWidth="1"/>
    <col min="18" max="18" width="10.5703125" style="36" customWidth="1"/>
    <col min="19" max="20" width="9.140625" style="36"/>
    <col min="21" max="21" width="10.5703125" style="36" customWidth="1"/>
    <col min="22" max="22" width="36.140625" style="36" customWidth="1"/>
    <col min="23" max="16384" width="9.140625" style="36"/>
  </cols>
  <sheetData>
    <row r="1" spans="1:23" ht="12.75">
      <c r="A1" s="45"/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6" t="s">
        <v>46</v>
      </c>
      <c r="W1" s="47"/>
    </row>
    <row r="2" spans="1:23" ht="12.75">
      <c r="A2" s="45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6"/>
      <c r="W2" s="47"/>
    </row>
    <row r="3" spans="1:23" ht="23.25" thickBot="1">
      <c r="A3" s="45"/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8" t="s">
        <v>47</v>
      </c>
      <c r="W3" s="47"/>
    </row>
    <row r="4" spans="1:23" ht="12.75" thickTop="1" thickBot="1">
      <c r="A4" s="49"/>
      <c r="B4" s="49"/>
      <c r="C4" s="49"/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W4" s="47"/>
    </row>
    <row r="5" spans="1:23" ht="22.5" thickTop="1" thickBot="1">
      <c r="A5" s="50"/>
      <c r="B5" s="51"/>
      <c r="C5" s="52"/>
      <c r="D5" s="53" t="s">
        <v>0</v>
      </c>
      <c r="E5" s="53" t="s">
        <v>59</v>
      </c>
      <c r="F5" s="53" t="s">
        <v>60</v>
      </c>
      <c r="G5" s="53" t="s">
        <v>48</v>
      </c>
      <c r="H5" s="53" t="s">
        <v>49</v>
      </c>
      <c r="I5" s="53" t="s">
        <v>1</v>
      </c>
      <c r="J5" s="53" t="s">
        <v>2</v>
      </c>
      <c r="K5" s="53" t="s">
        <v>50</v>
      </c>
      <c r="L5" s="53" t="s">
        <v>51</v>
      </c>
      <c r="M5" s="53" t="s">
        <v>52</v>
      </c>
      <c r="N5" s="53" t="s">
        <v>53</v>
      </c>
      <c r="O5" s="53" t="s">
        <v>54</v>
      </c>
      <c r="P5" s="53" t="s">
        <v>61</v>
      </c>
      <c r="Q5" s="53" t="s">
        <v>62</v>
      </c>
      <c r="R5" s="53" t="s">
        <v>55</v>
      </c>
      <c r="S5" s="53" t="s">
        <v>56</v>
      </c>
      <c r="T5" s="53" t="s">
        <v>57</v>
      </c>
      <c r="U5" s="54" t="s">
        <v>58</v>
      </c>
    </row>
    <row r="6" spans="1:23" ht="12" thickBot="1">
      <c r="A6" s="55" t="s">
        <v>3</v>
      </c>
      <c r="B6" s="56" t="s">
        <v>4</v>
      </c>
      <c r="C6" s="57"/>
      <c r="D6" s="55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8"/>
    </row>
    <row r="7" spans="1:23" ht="12" thickBot="1">
      <c r="A7" s="59" t="s">
        <v>5</v>
      </c>
      <c r="B7" s="60"/>
      <c r="C7" s="61"/>
      <c r="D7" s="62">
        <v>19041319.493500002</v>
      </c>
      <c r="E7" s="62">
        <v>25509669.416999999</v>
      </c>
      <c r="F7" s="63">
        <v>74.643536857481195</v>
      </c>
      <c r="G7" s="62">
        <v>23036522.728300001</v>
      </c>
      <c r="H7" s="63">
        <v>-17.342909265954301</v>
      </c>
      <c r="I7" s="62">
        <v>1960909.5730000001</v>
      </c>
      <c r="J7" s="63">
        <v>10.2981811405947</v>
      </c>
      <c r="K7" s="62">
        <v>1783861.6277000001</v>
      </c>
      <c r="L7" s="63">
        <v>7.7436236741952102</v>
      </c>
      <c r="M7" s="63">
        <v>9.9249819913595994E-2</v>
      </c>
      <c r="N7" s="62">
        <v>466719898.72670001</v>
      </c>
      <c r="O7" s="62">
        <v>7763198965.8203001</v>
      </c>
      <c r="P7" s="62">
        <v>955394</v>
      </c>
      <c r="Q7" s="62">
        <v>968081</v>
      </c>
      <c r="R7" s="63">
        <v>-1.3105308336802299</v>
      </c>
      <c r="S7" s="62">
        <v>19.930331877215099</v>
      </c>
      <c r="T7" s="62">
        <v>20.678827069015899</v>
      </c>
      <c r="U7" s="64">
        <v>-3.7555580931222301</v>
      </c>
    </row>
    <row r="8" spans="1:23" ht="12" thickBot="1">
      <c r="A8" s="65">
        <v>42365</v>
      </c>
      <c r="B8" s="43" t="s">
        <v>6</v>
      </c>
      <c r="C8" s="44"/>
      <c r="D8" s="66">
        <v>695444.46050000004</v>
      </c>
      <c r="E8" s="66">
        <v>964673.32570000004</v>
      </c>
      <c r="F8" s="67">
        <v>72.091187967218005</v>
      </c>
      <c r="G8" s="66">
        <v>1086848.3193000001</v>
      </c>
      <c r="H8" s="67">
        <v>-36.012739942597399</v>
      </c>
      <c r="I8" s="66">
        <v>169346.91899999999</v>
      </c>
      <c r="J8" s="67">
        <v>24.350890490700799</v>
      </c>
      <c r="K8" s="66">
        <v>24925.808700000001</v>
      </c>
      <c r="L8" s="67">
        <v>2.2934027000247701</v>
      </c>
      <c r="M8" s="67">
        <v>5.7940391037342698</v>
      </c>
      <c r="N8" s="66">
        <v>16407794.2225</v>
      </c>
      <c r="O8" s="66">
        <v>277023248.50599998</v>
      </c>
      <c r="P8" s="66">
        <v>25167</v>
      </c>
      <c r="Q8" s="66">
        <v>24825</v>
      </c>
      <c r="R8" s="67">
        <v>1.3776435045317099</v>
      </c>
      <c r="S8" s="66">
        <v>27.633188719354699</v>
      </c>
      <c r="T8" s="66">
        <v>28.800457522658601</v>
      </c>
      <c r="U8" s="68">
        <v>-4.2241552907946698</v>
      </c>
    </row>
    <row r="9" spans="1:23" ht="12" thickBot="1">
      <c r="A9" s="69"/>
      <c r="B9" s="43" t="s">
        <v>7</v>
      </c>
      <c r="C9" s="44"/>
      <c r="D9" s="66">
        <v>111574.44379999999</v>
      </c>
      <c r="E9" s="66">
        <v>162706.69149999999</v>
      </c>
      <c r="F9" s="67">
        <v>68.573973677044506</v>
      </c>
      <c r="G9" s="66">
        <v>131249.226</v>
      </c>
      <c r="H9" s="67">
        <v>-14.990398648141401</v>
      </c>
      <c r="I9" s="66">
        <v>26406.729500000001</v>
      </c>
      <c r="J9" s="67">
        <v>23.6673637803068</v>
      </c>
      <c r="K9" s="66">
        <v>29675.770499999999</v>
      </c>
      <c r="L9" s="67">
        <v>22.610244192982901</v>
      </c>
      <c r="M9" s="67">
        <v>-0.110158588805639</v>
      </c>
      <c r="N9" s="66">
        <v>2651912.4709999999</v>
      </c>
      <c r="O9" s="66">
        <v>44074944.3156</v>
      </c>
      <c r="P9" s="66">
        <v>6282</v>
      </c>
      <c r="Q9" s="66">
        <v>6958</v>
      </c>
      <c r="R9" s="67">
        <v>-9.71543546996263</v>
      </c>
      <c r="S9" s="66">
        <v>17.760974816937299</v>
      </c>
      <c r="T9" s="66">
        <v>17.6817070278816</v>
      </c>
      <c r="U9" s="68">
        <v>0.44630314424022599</v>
      </c>
    </row>
    <row r="10" spans="1:23" ht="12" thickBot="1">
      <c r="A10" s="69"/>
      <c r="B10" s="43" t="s">
        <v>8</v>
      </c>
      <c r="C10" s="44"/>
      <c r="D10" s="66">
        <v>161463.93410000001</v>
      </c>
      <c r="E10" s="66">
        <v>193306.51699999999</v>
      </c>
      <c r="F10" s="67">
        <v>83.527413667072594</v>
      </c>
      <c r="G10" s="66">
        <v>204710.09270000001</v>
      </c>
      <c r="H10" s="67">
        <v>-21.125562511163899</v>
      </c>
      <c r="I10" s="66">
        <v>43351.6</v>
      </c>
      <c r="J10" s="67">
        <v>26.849091867878599</v>
      </c>
      <c r="K10" s="66">
        <v>54087.314299999998</v>
      </c>
      <c r="L10" s="67">
        <v>26.4214204520264</v>
      </c>
      <c r="M10" s="67">
        <v>-0.19848858163770899</v>
      </c>
      <c r="N10" s="66">
        <v>3254901.2560999999</v>
      </c>
      <c r="O10" s="66">
        <v>66381363.6906</v>
      </c>
      <c r="P10" s="66">
        <v>89621</v>
      </c>
      <c r="Q10" s="66">
        <v>91749</v>
      </c>
      <c r="R10" s="67">
        <v>-2.3193713282978599</v>
      </c>
      <c r="S10" s="66">
        <v>1.8016305787706</v>
      </c>
      <c r="T10" s="66">
        <v>1.87780084905558</v>
      </c>
      <c r="U10" s="68">
        <v>-4.2278517684214503</v>
      </c>
    </row>
    <row r="11" spans="1:23" ht="12" thickBot="1">
      <c r="A11" s="69"/>
      <c r="B11" s="43" t="s">
        <v>9</v>
      </c>
      <c r="C11" s="44"/>
      <c r="D11" s="66">
        <v>79023.912299999996</v>
      </c>
      <c r="E11" s="66">
        <v>93208.423299999995</v>
      </c>
      <c r="F11" s="67">
        <v>84.781942985618599</v>
      </c>
      <c r="G11" s="66">
        <v>107648.5984</v>
      </c>
      <c r="H11" s="67">
        <v>-26.590858149064399</v>
      </c>
      <c r="I11" s="66">
        <v>17630.342100000002</v>
      </c>
      <c r="J11" s="67">
        <v>22.310135738496001</v>
      </c>
      <c r="K11" s="66">
        <v>20172.926200000002</v>
      </c>
      <c r="L11" s="67">
        <v>18.7396087824958</v>
      </c>
      <c r="M11" s="67">
        <v>-0.12603942902443199</v>
      </c>
      <c r="N11" s="66">
        <v>2242791.7044000002</v>
      </c>
      <c r="O11" s="66">
        <v>24329747.482799999</v>
      </c>
      <c r="P11" s="66">
        <v>3618</v>
      </c>
      <c r="Q11" s="66">
        <v>3764</v>
      </c>
      <c r="R11" s="67">
        <v>-3.8788522848034002</v>
      </c>
      <c r="S11" s="66">
        <v>21.8418773631841</v>
      </c>
      <c r="T11" s="66">
        <v>21.215957492029801</v>
      </c>
      <c r="U11" s="68">
        <v>2.8656871419365801</v>
      </c>
    </row>
    <row r="12" spans="1:23" ht="12" thickBot="1">
      <c r="A12" s="69"/>
      <c r="B12" s="43" t="s">
        <v>10</v>
      </c>
      <c r="C12" s="44"/>
      <c r="D12" s="66">
        <v>214871.80799999999</v>
      </c>
      <c r="E12" s="66">
        <v>509992.47259999998</v>
      </c>
      <c r="F12" s="67">
        <v>42.132348915770997</v>
      </c>
      <c r="G12" s="66">
        <v>253039.3622</v>
      </c>
      <c r="H12" s="67">
        <v>-15.083643061759201</v>
      </c>
      <c r="I12" s="66">
        <v>29945.500100000001</v>
      </c>
      <c r="J12" s="67">
        <v>13.9364490757205</v>
      </c>
      <c r="K12" s="66">
        <v>32817.214999999997</v>
      </c>
      <c r="L12" s="67">
        <v>12.969213451487301</v>
      </c>
      <c r="M12" s="67">
        <v>-8.7506356039047994E-2</v>
      </c>
      <c r="N12" s="66">
        <v>6707099.2608000003</v>
      </c>
      <c r="O12" s="66">
        <v>94229238.084800005</v>
      </c>
      <c r="P12" s="66">
        <v>1758</v>
      </c>
      <c r="Q12" s="66">
        <v>1917</v>
      </c>
      <c r="R12" s="67">
        <v>-8.2942097026604102</v>
      </c>
      <c r="S12" s="66">
        <v>122.225146757679</v>
      </c>
      <c r="T12" s="66">
        <v>130.315794835681</v>
      </c>
      <c r="U12" s="68">
        <v>-6.6194627641085297</v>
      </c>
    </row>
    <row r="13" spans="1:23" ht="12" thickBot="1">
      <c r="A13" s="69"/>
      <c r="B13" s="43" t="s">
        <v>11</v>
      </c>
      <c r="C13" s="44"/>
      <c r="D13" s="66">
        <v>311512.61690000002</v>
      </c>
      <c r="E13" s="66">
        <v>629080.27119999996</v>
      </c>
      <c r="F13" s="67">
        <v>49.518738889359099</v>
      </c>
      <c r="G13" s="66">
        <v>451754.26409999997</v>
      </c>
      <c r="H13" s="67">
        <v>-31.043790472989599</v>
      </c>
      <c r="I13" s="66">
        <v>74041.0815</v>
      </c>
      <c r="J13" s="67">
        <v>23.768244842477198</v>
      </c>
      <c r="K13" s="66">
        <v>80792.794800000003</v>
      </c>
      <c r="L13" s="67">
        <v>17.8842351296801</v>
      </c>
      <c r="M13" s="67">
        <v>-8.3568260223125995E-2</v>
      </c>
      <c r="N13" s="66">
        <v>9133902.1151000001</v>
      </c>
      <c r="O13" s="66">
        <v>135135399.7209</v>
      </c>
      <c r="P13" s="66">
        <v>8833</v>
      </c>
      <c r="Q13" s="66">
        <v>9123</v>
      </c>
      <c r="R13" s="67">
        <v>-3.1787789104461202</v>
      </c>
      <c r="S13" s="66">
        <v>35.2669100984943</v>
      </c>
      <c r="T13" s="66">
        <v>34.776549917790199</v>
      </c>
      <c r="U13" s="68">
        <v>1.3904256974444</v>
      </c>
    </row>
    <row r="14" spans="1:23" ht="12" thickBot="1">
      <c r="A14" s="69"/>
      <c r="B14" s="43" t="s">
        <v>12</v>
      </c>
      <c r="C14" s="44"/>
      <c r="D14" s="66">
        <v>182948.13039999999</v>
      </c>
      <c r="E14" s="66">
        <v>272134.25839999999</v>
      </c>
      <c r="F14" s="67">
        <v>67.227158930902206</v>
      </c>
      <c r="G14" s="66">
        <v>287601.60960000003</v>
      </c>
      <c r="H14" s="67">
        <v>-36.388349615133698</v>
      </c>
      <c r="I14" s="66">
        <v>33999.733699999997</v>
      </c>
      <c r="J14" s="67">
        <v>18.584357011827699</v>
      </c>
      <c r="K14" s="66">
        <v>52241.535799999998</v>
      </c>
      <c r="L14" s="67">
        <v>18.1645491736497</v>
      </c>
      <c r="M14" s="67">
        <v>-0.34918196451644101</v>
      </c>
      <c r="N14" s="66">
        <v>5337362.5176999997</v>
      </c>
      <c r="O14" s="66">
        <v>67246880.7007</v>
      </c>
      <c r="P14" s="66">
        <v>2574</v>
      </c>
      <c r="Q14" s="66">
        <v>2833</v>
      </c>
      <c r="R14" s="67">
        <v>-9.1422520296505407</v>
      </c>
      <c r="S14" s="66">
        <v>71.075419735819693</v>
      </c>
      <c r="T14" s="66">
        <v>63.734271761383702</v>
      </c>
      <c r="U14" s="68">
        <v>10.3286734031573</v>
      </c>
    </row>
    <row r="15" spans="1:23" ht="12" thickBot="1">
      <c r="A15" s="69"/>
      <c r="B15" s="43" t="s">
        <v>13</v>
      </c>
      <c r="C15" s="44"/>
      <c r="D15" s="66">
        <v>103865.1655</v>
      </c>
      <c r="E15" s="66">
        <v>258153.34520000001</v>
      </c>
      <c r="F15" s="67">
        <v>40.233902613011701</v>
      </c>
      <c r="G15" s="66">
        <v>198811.52720000001</v>
      </c>
      <c r="H15" s="67">
        <v>-47.756970150169401</v>
      </c>
      <c r="I15" s="66">
        <v>22938.946</v>
      </c>
      <c r="J15" s="67">
        <v>22.0853121347985</v>
      </c>
      <c r="K15" s="66">
        <v>-5030.9251000000004</v>
      </c>
      <c r="L15" s="67">
        <v>-2.5304997003212</v>
      </c>
      <c r="M15" s="67">
        <v>-5.5595880566776898</v>
      </c>
      <c r="N15" s="66">
        <v>3185913.6798999999</v>
      </c>
      <c r="O15" s="66">
        <v>52932562.724399999</v>
      </c>
      <c r="P15" s="66">
        <v>3403</v>
      </c>
      <c r="Q15" s="66">
        <v>3544</v>
      </c>
      <c r="R15" s="67">
        <v>-3.9785553047404099</v>
      </c>
      <c r="S15" s="66">
        <v>30.521647223038499</v>
      </c>
      <c r="T15" s="66">
        <v>31.515162810383799</v>
      </c>
      <c r="U15" s="68">
        <v>-3.2551178515533201</v>
      </c>
    </row>
    <row r="16" spans="1:23" ht="12" thickBot="1">
      <c r="A16" s="69"/>
      <c r="B16" s="43" t="s">
        <v>14</v>
      </c>
      <c r="C16" s="44"/>
      <c r="D16" s="66">
        <v>764061.02639999997</v>
      </c>
      <c r="E16" s="66">
        <v>1025679.3203</v>
      </c>
      <c r="F16" s="67">
        <v>74.493168700770994</v>
      </c>
      <c r="G16" s="66">
        <v>811404.11589999998</v>
      </c>
      <c r="H16" s="67">
        <v>-5.8347115293453502</v>
      </c>
      <c r="I16" s="66">
        <v>26514.499100000001</v>
      </c>
      <c r="J16" s="67">
        <v>3.4702069839797298</v>
      </c>
      <c r="K16" s="66">
        <v>56130.120999999999</v>
      </c>
      <c r="L16" s="67">
        <v>6.9176529795811001</v>
      </c>
      <c r="M16" s="67">
        <v>-0.52762440864861104</v>
      </c>
      <c r="N16" s="66">
        <v>15753158.3959</v>
      </c>
      <c r="O16" s="66">
        <v>375408133.67970002</v>
      </c>
      <c r="P16" s="66">
        <v>40235</v>
      </c>
      <c r="Q16" s="66">
        <v>40988</v>
      </c>
      <c r="R16" s="67">
        <v>-1.8371230604079201</v>
      </c>
      <c r="S16" s="66">
        <v>18.989959647073398</v>
      </c>
      <c r="T16" s="66">
        <v>18.602877034741901</v>
      </c>
      <c r="U16" s="68">
        <v>2.0383540540657301</v>
      </c>
    </row>
    <row r="17" spans="1:21" ht="12" thickBot="1">
      <c r="A17" s="69"/>
      <c r="B17" s="43" t="s">
        <v>15</v>
      </c>
      <c r="C17" s="44"/>
      <c r="D17" s="66">
        <v>408445.11310000002</v>
      </c>
      <c r="E17" s="66">
        <v>652639.76560000004</v>
      </c>
      <c r="F17" s="67">
        <v>62.583546793919098</v>
      </c>
      <c r="G17" s="66">
        <v>520737.25900000002</v>
      </c>
      <c r="H17" s="67">
        <v>-21.564069779765902</v>
      </c>
      <c r="I17" s="66">
        <v>46645.793899999997</v>
      </c>
      <c r="J17" s="67">
        <v>11.4203334558148</v>
      </c>
      <c r="K17" s="66">
        <v>56092.446799999998</v>
      </c>
      <c r="L17" s="67">
        <v>10.771736769463599</v>
      </c>
      <c r="M17" s="67">
        <v>-0.168412209467033</v>
      </c>
      <c r="N17" s="66">
        <v>14208164.4517</v>
      </c>
      <c r="O17" s="66">
        <v>354260966.8222</v>
      </c>
      <c r="P17" s="66">
        <v>9762</v>
      </c>
      <c r="Q17" s="66">
        <v>10564</v>
      </c>
      <c r="R17" s="67">
        <v>-7.5918212798182596</v>
      </c>
      <c r="S17" s="66">
        <v>41.8403107047736</v>
      </c>
      <c r="T17" s="66">
        <v>45.819269964028798</v>
      </c>
      <c r="U17" s="68">
        <v>-9.5098702476920103</v>
      </c>
    </row>
    <row r="18" spans="1:21" ht="12" customHeight="1" thickBot="1">
      <c r="A18" s="69"/>
      <c r="B18" s="43" t="s">
        <v>16</v>
      </c>
      <c r="C18" s="44"/>
      <c r="D18" s="66">
        <v>1889843.8654</v>
      </c>
      <c r="E18" s="66">
        <v>2852775.4641999998</v>
      </c>
      <c r="F18" s="67">
        <v>66.245797789415803</v>
      </c>
      <c r="G18" s="66">
        <v>2121073.9523</v>
      </c>
      <c r="H18" s="67">
        <v>-10.9015570461022</v>
      </c>
      <c r="I18" s="66">
        <v>297767.86800000002</v>
      </c>
      <c r="J18" s="67">
        <v>15.756215285910701</v>
      </c>
      <c r="K18" s="66">
        <v>331525.76909999998</v>
      </c>
      <c r="L18" s="67">
        <v>15.6300900654835</v>
      </c>
      <c r="M18" s="67">
        <v>-0.101825873722104</v>
      </c>
      <c r="N18" s="66">
        <v>43211847.325300001</v>
      </c>
      <c r="O18" s="66">
        <v>785926138.87199998</v>
      </c>
      <c r="P18" s="66">
        <v>87170</v>
      </c>
      <c r="Q18" s="66">
        <v>90008</v>
      </c>
      <c r="R18" s="67">
        <v>-3.1530530619500499</v>
      </c>
      <c r="S18" s="66">
        <v>21.6799801009522</v>
      </c>
      <c r="T18" s="66">
        <v>22.456399350057801</v>
      </c>
      <c r="U18" s="68">
        <v>-3.5812728862768402</v>
      </c>
    </row>
    <row r="19" spans="1:21" ht="12" customHeight="1" thickBot="1">
      <c r="A19" s="69"/>
      <c r="B19" s="43" t="s">
        <v>17</v>
      </c>
      <c r="C19" s="44"/>
      <c r="D19" s="66">
        <v>590922.67559999996</v>
      </c>
      <c r="E19" s="66">
        <v>964048.76789999998</v>
      </c>
      <c r="F19" s="67">
        <v>61.295931832080903</v>
      </c>
      <c r="G19" s="66">
        <v>687307.74930000002</v>
      </c>
      <c r="H19" s="67">
        <v>-14.0235685976428</v>
      </c>
      <c r="I19" s="66">
        <v>49633.2287</v>
      </c>
      <c r="J19" s="67">
        <v>8.3992763773372499</v>
      </c>
      <c r="K19" s="66">
        <v>49870.8727</v>
      </c>
      <c r="L19" s="67">
        <v>7.2559741616170896</v>
      </c>
      <c r="M19" s="67">
        <v>-4.7651863128509997E-3</v>
      </c>
      <c r="N19" s="66">
        <v>15761357.142000001</v>
      </c>
      <c r="O19" s="66">
        <v>251927354.51140001</v>
      </c>
      <c r="P19" s="66">
        <v>16540</v>
      </c>
      <c r="Q19" s="66">
        <v>16422</v>
      </c>
      <c r="R19" s="67">
        <v>0.71854828888076006</v>
      </c>
      <c r="S19" s="66">
        <v>35.726884860943201</v>
      </c>
      <c r="T19" s="66">
        <v>36.488044336865201</v>
      </c>
      <c r="U19" s="68">
        <v>-2.1304949448702799</v>
      </c>
    </row>
    <row r="20" spans="1:21" ht="12" thickBot="1">
      <c r="A20" s="69"/>
      <c r="B20" s="43" t="s">
        <v>18</v>
      </c>
      <c r="C20" s="44"/>
      <c r="D20" s="66">
        <v>1122377.2660999999</v>
      </c>
      <c r="E20" s="66">
        <v>1907523.9920999999</v>
      </c>
      <c r="F20" s="67">
        <v>58.839483579148599</v>
      </c>
      <c r="G20" s="66">
        <v>1285157.2080999999</v>
      </c>
      <c r="H20" s="67">
        <v>-12.666150177895901</v>
      </c>
      <c r="I20" s="66">
        <v>93004.319499999998</v>
      </c>
      <c r="J20" s="67">
        <v>8.2863687914107906</v>
      </c>
      <c r="K20" s="66">
        <v>98172.357699999993</v>
      </c>
      <c r="L20" s="67">
        <v>7.6389376397880397</v>
      </c>
      <c r="M20" s="67">
        <v>-5.2642498571673003E-2</v>
      </c>
      <c r="N20" s="66">
        <v>28084198.033100002</v>
      </c>
      <c r="O20" s="66">
        <v>440452621.65460002</v>
      </c>
      <c r="P20" s="66">
        <v>43257</v>
      </c>
      <c r="Q20" s="66">
        <v>43182</v>
      </c>
      <c r="R20" s="67">
        <v>0.17368347922746</v>
      </c>
      <c r="S20" s="66">
        <v>25.9467199782694</v>
      </c>
      <c r="T20" s="66">
        <v>26.175536397109902</v>
      </c>
      <c r="U20" s="68">
        <v>-0.88187030588887705</v>
      </c>
    </row>
    <row r="21" spans="1:21" ht="12" customHeight="1" thickBot="1">
      <c r="A21" s="69"/>
      <c r="B21" s="43" t="s">
        <v>19</v>
      </c>
      <c r="C21" s="44"/>
      <c r="D21" s="66">
        <v>356407.83730000001</v>
      </c>
      <c r="E21" s="66">
        <v>575583.14839999995</v>
      </c>
      <c r="F21" s="67">
        <v>61.921173038289801</v>
      </c>
      <c r="G21" s="66">
        <v>461074.32439999998</v>
      </c>
      <c r="H21" s="67">
        <v>-22.7005672537076</v>
      </c>
      <c r="I21" s="66">
        <v>50030.476000000002</v>
      </c>
      <c r="J21" s="67">
        <v>14.037423076610899</v>
      </c>
      <c r="K21" s="66">
        <v>47796.277499999997</v>
      </c>
      <c r="L21" s="67">
        <v>10.3662847767977</v>
      </c>
      <c r="M21" s="67">
        <v>4.6744194670809001E-2</v>
      </c>
      <c r="N21" s="66">
        <v>9014438.2513999995</v>
      </c>
      <c r="O21" s="66">
        <v>154382311.38280001</v>
      </c>
      <c r="P21" s="66">
        <v>29181</v>
      </c>
      <c r="Q21" s="66">
        <v>29677</v>
      </c>
      <c r="R21" s="67">
        <v>-1.6713279644168899</v>
      </c>
      <c r="S21" s="66">
        <v>12.2136951201124</v>
      </c>
      <c r="T21" s="66">
        <v>12.0389016207838</v>
      </c>
      <c r="U21" s="68">
        <v>1.4311270881553</v>
      </c>
    </row>
    <row r="22" spans="1:21" ht="12" customHeight="1" thickBot="1">
      <c r="A22" s="69"/>
      <c r="B22" s="43" t="s">
        <v>20</v>
      </c>
      <c r="C22" s="44"/>
      <c r="D22" s="66">
        <v>1242186.3759000001</v>
      </c>
      <c r="E22" s="66">
        <v>1416971.1122999999</v>
      </c>
      <c r="F22" s="67">
        <v>87.664904747684503</v>
      </c>
      <c r="G22" s="66">
        <v>1299601.6391</v>
      </c>
      <c r="H22" s="67">
        <v>-4.4179124950751198</v>
      </c>
      <c r="I22" s="66">
        <v>135735.1232</v>
      </c>
      <c r="J22" s="67">
        <v>10.927114145947399</v>
      </c>
      <c r="K22" s="66">
        <v>121133.07520000001</v>
      </c>
      <c r="L22" s="67">
        <v>9.3207850433219708</v>
      </c>
      <c r="M22" s="67">
        <v>0.12054550729345299</v>
      </c>
      <c r="N22" s="66">
        <v>28493451.5491</v>
      </c>
      <c r="O22" s="66">
        <v>500012101.42320001</v>
      </c>
      <c r="P22" s="66">
        <v>74573</v>
      </c>
      <c r="Q22" s="66">
        <v>75654</v>
      </c>
      <c r="R22" s="67">
        <v>-1.42887355592566</v>
      </c>
      <c r="S22" s="66">
        <v>16.657320691134899</v>
      </c>
      <c r="T22" s="66">
        <v>16.831742677188299</v>
      </c>
      <c r="U22" s="68">
        <v>-1.04711909728806</v>
      </c>
    </row>
    <row r="23" spans="1:21" ht="12" thickBot="1">
      <c r="A23" s="69"/>
      <c r="B23" s="43" t="s">
        <v>21</v>
      </c>
      <c r="C23" s="44"/>
      <c r="D23" s="66">
        <v>2657196.5671999999</v>
      </c>
      <c r="E23" s="66">
        <v>3749283.7494999999</v>
      </c>
      <c r="F23" s="67">
        <v>70.872111708119206</v>
      </c>
      <c r="G23" s="66">
        <v>2800470.4827000001</v>
      </c>
      <c r="H23" s="67">
        <v>-5.1160659033930003</v>
      </c>
      <c r="I23" s="66">
        <v>290753.17839999998</v>
      </c>
      <c r="J23" s="67">
        <v>10.942102740497599</v>
      </c>
      <c r="K23" s="66">
        <v>269135.20289999997</v>
      </c>
      <c r="L23" s="67">
        <v>9.6103567083670995</v>
      </c>
      <c r="M23" s="67">
        <v>8.0323849377787998E-2</v>
      </c>
      <c r="N23" s="66">
        <v>64529179.604999997</v>
      </c>
      <c r="O23" s="66">
        <v>1124308613.6255</v>
      </c>
      <c r="P23" s="66">
        <v>85193</v>
      </c>
      <c r="Q23" s="66">
        <v>83541</v>
      </c>
      <c r="R23" s="67">
        <v>1.9774721394285399</v>
      </c>
      <c r="S23" s="66">
        <v>31.1903157207752</v>
      </c>
      <c r="T23" s="66">
        <v>30.326816510455899</v>
      </c>
      <c r="U23" s="68">
        <v>2.7684849940267799</v>
      </c>
    </row>
    <row r="24" spans="1:21" ht="12" thickBot="1">
      <c r="A24" s="69"/>
      <c r="B24" s="43" t="s">
        <v>22</v>
      </c>
      <c r="C24" s="44"/>
      <c r="D24" s="66">
        <v>295889.21340000001</v>
      </c>
      <c r="E24" s="66">
        <v>381561.63929999998</v>
      </c>
      <c r="F24" s="67">
        <v>77.546897519055705</v>
      </c>
      <c r="G24" s="66">
        <v>339046.61900000001</v>
      </c>
      <c r="H24" s="67">
        <v>-12.729047623978801</v>
      </c>
      <c r="I24" s="66">
        <v>43427.471400000002</v>
      </c>
      <c r="J24" s="67">
        <v>14.676936310379199</v>
      </c>
      <c r="K24" s="66">
        <v>54557.931199999999</v>
      </c>
      <c r="L24" s="67">
        <v>16.091572115043</v>
      </c>
      <c r="M24" s="67">
        <v>-0.204011764287719</v>
      </c>
      <c r="N24" s="66">
        <v>7259320.8909</v>
      </c>
      <c r="O24" s="66">
        <v>105069587.06020001</v>
      </c>
      <c r="P24" s="66">
        <v>28014</v>
      </c>
      <c r="Q24" s="66">
        <v>29533</v>
      </c>
      <c r="R24" s="67">
        <v>-5.1433989096942403</v>
      </c>
      <c r="S24" s="66">
        <v>10.562190811737</v>
      </c>
      <c r="T24" s="66">
        <v>10.6878842853757</v>
      </c>
      <c r="U24" s="68">
        <v>-1.19003221849597</v>
      </c>
    </row>
    <row r="25" spans="1:21" ht="12" thickBot="1">
      <c r="A25" s="69"/>
      <c r="B25" s="43" t="s">
        <v>23</v>
      </c>
      <c r="C25" s="44"/>
      <c r="D25" s="66">
        <v>428604.54430000001</v>
      </c>
      <c r="E25" s="66">
        <v>480060.85019999999</v>
      </c>
      <c r="F25" s="67">
        <v>89.281295094452602</v>
      </c>
      <c r="G25" s="66">
        <v>504168.71769999998</v>
      </c>
      <c r="H25" s="67">
        <v>-14.9878742466849</v>
      </c>
      <c r="I25" s="66">
        <v>33495.525800000003</v>
      </c>
      <c r="J25" s="67">
        <v>7.8150188199019501</v>
      </c>
      <c r="K25" s="66">
        <v>44414.639600000002</v>
      </c>
      <c r="L25" s="67">
        <v>8.8094794541434496</v>
      </c>
      <c r="M25" s="67">
        <v>-0.245844926320195</v>
      </c>
      <c r="N25" s="66">
        <v>10835761.1064</v>
      </c>
      <c r="O25" s="66">
        <v>121768520.4595</v>
      </c>
      <c r="P25" s="66">
        <v>21200</v>
      </c>
      <c r="Q25" s="66">
        <v>23300</v>
      </c>
      <c r="R25" s="67">
        <v>-9.0128755364806903</v>
      </c>
      <c r="S25" s="66">
        <v>20.2171954858491</v>
      </c>
      <c r="T25" s="66">
        <v>20.263876982832599</v>
      </c>
      <c r="U25" s="68">
        <v>-0.230899963430821</v>
      </c>
    </row>
    <row r="26" spans="1:21" ht="12" thickBot="1">
      <c r="A26" s="69"/>
      <c r="B26" s="43" t="s">
        <v>24</v>
      </c>
      <c r="C26" s="44"/>
      <c r="D26" s="66">
        <v>654825.0747</v>
      </c>
      <c r="E26" s="66">
        <v>794748.28220000002</v>
      </c>
      <c r="F26" s="67">
        <v>82.394022027620096</v>
      </c>
      <c r="G26" s="66">
        <v>669469.48239999998</v>
      </c>
      <c r="H26" s="67">
        <v>-2.1874645648522799</v>
      </c>
      <c r="I26" s="66">
        <v>147063.40640000001</v>
      </c>
      <c r="J26" s="67">
        <v>22.4584262396145</v>
      </c>
      <c r="K26" s="66">
        <v>158216.86429999999</v>
      </c>
      <c r="L26" s="67">
        <v>23.633170511791501</v>
      </c>
      <c r="M26" s="67">
        <v>-7.0494747505876004E-2</v>
      </c>
      <c r="N26" s="66">
        <v>16813659.160999998</v>
      </c>
      <c r="O26" s="66">
        <v>235448518.3511</v>
      </c>
      <c r="P26" s="66">
        <v>49245</v>
      </c>
      <c r="Q26" s="66">
        <v>50992</v>
      </c>
      <c r="R26" s="67">
        <v>-3.4260276121744502</v>
      </c>
      <c r="S26" s="66">
        <v>13.297290581784999</v>
      </c>
      <c r="T26" s="66">
        <v>13.4382613115783</v>
      </c>
      <c r="U26" s="68">
        <v>-1.0601462675895801</v>
      </c>
    </row>
    <row r="27" spans="1:21" ht="12" thickBot="1">
      <c r="A27" s="69"/>
      <c r="B27" s="43" t="s">
        <v>25</v>
      </c>
      <c r="C27" s="44"/>
      <c r="D27" s="66">
        <v>287863.75260000001</v>
      </c>
      <c r="E27" s="66">
        <v>369132.3566</v>
      </c>
      <c r="F27" s="67">
        <v>77.983885035560704</v>
      </c>
      <c r="G27" s="66">
        <v>339659.93320000003</v>
      </c>
      <c r="H27" s="67">
        <v>-15.249423183953001</v>
      </c>
      <c r="I27" s="66">
        <v>78431.568199999994</v>
      </c>
      <c r="J27" s="67">
        <v>27.246073009054498</v>
      </c>
      <c r="K27" s="66">
        <v>85638.990300000005</v>
      </c>
      <c r="L27" s="67">
        <v>25.213156433606699</v>
      </c>
      <c r="M27" s="67">
        <v>-8.4160521682377004E-2</v>
      </c>
      <c r="N27" s="66">
        <v>6857265.3444999997</v>
      </c>
      <c r="O27" s="66">
        <v>96061939.687600002</v>
      </c>
      <c r="P27" s="66">
        <v>36979</v>
      </c>
      <c r="Q27" s="66">
        <v>37503</v>
      </c>
      <c r="R27" s="67">
        <v>-1.3972215556088901</v>
      </c>
      <c r="S27" s="66">
        <v>7.7845196625111601</v>
      </c>
      <c r="T27" s="66">
        <v>7.80481783057356</v>
      </c>
      <c r="U27" s="68">
        <v>-0.26075042446296498</v>
      </c>
    </row>
    <row r="28" spans="1:21" ht="12" thickBot="1">
      <c r="A28" s="69"/>
      <c r="B28" s="43" t="s">
        <v>26</v>
      </c>
      <c r="C28" s="44"/>
      <c r="D28" s="66">
        <v>1330481.0482000001</v>
      </c>
      <c r="E28" s="66">
        <v>1661158.6824</v>
      </c>
      <c r="F28" s="67">
        <v>80.093555317530203</v>
      </c>
      <c r="G28" s="66">
        <v>1602511.4759</v>
      </c>
      <c r="H28" s="67">
        <v>-16.975256139568199</v>
      </c>
      <c r="I28" s="66">
        <v>46593.910100000001</v>
      </c>
      <c r="J28" s="67">
        <v>3.5020348589735</v>
      </c>
      <c r="K28" s="66">
        <v>46343.777000000002</v>
      </c>
      <c r="L28" s="67">
        <v>2.89194665354721</v>
      </c>
      <c r="M28" s="67">
        <v>5.3973395392440003E-3</v>
      </c>
      <c r="N28" s="66">
        <v>35276286.634400003</v>
      </c>
      <c r="O28" s="66">
        <v>371103989.8021</v>
      </c>
      <c r="P28" s="66">
        <v>46746</v>
      </c>
      <c r="Q28" s="66">
        <v>49879</v>
      </c>
      <c r="R28" s="67">
        <v>-6.2812005052226398</v>
      </c>
      <c r="S28" s="66">
        <v>28.461922906772799</v>
      </c>
      <c r="T28" s="66">
        <v>29.567050983379801</v>
      </c>
      <c r="U28" s="68">
        <v>-3.8828299838590001</v>
      </c>
    </row>
    <row r="29" spans="1:21" ht="12" thickBot="1">
      <c r="A29" s="69"/>
      <c r="B29" s="43" t="s">
        <v>27</v>
      </c>
      <c r="C29" s="44"/>
      <c r="D29" s="66">
        <v>735547.48979999998</v>
      </c>
      <c r="E29" s="66">
        <v>804435.93629999994</v>
      </c>
      <c r="F29" s="67">
        <v>91.436428509540207</v>
      </c>
      <c r="G29" s="66">
        <v>820298.26459999999</v>
      </c>
      <c r="H29" s="67">
        <v>-10.3317023157823</v>
      </c>
      <c r="I29" s="66">
        <v>108535.7693</v>
      </c>
      <c r="J29" s="67">
        <v>14.755779987708401</v>
      </c>
      <c r="K29" s="66">
        <v>126649.4767</v>
      </c>
      <c r="L29" s="67">
        <v>15.4394422328515</v>
      </c>
      <c r="M29" s="67">
        <v>-0.14302236276038199</v>
      </c>
      <c r="N29" s="66">
        <v>19382338.406500001</v>
      </c>
      <c r="O29" s="66">
        <v>255422661.6927</v>
      </c>
      <c r="P29" s="66">
        <v>107913</v>
      </c>
      <c r="Q29" s="66">
        <v>102848</v>
      </c>
      <c r="R29" s="67">
        <v>4.9247433105164902</v>
      </c>
      <c r="S29" s="66">
        <v>6.8161156653971302</v>
      </c>
      <c r="T29" s="66">
        <v>7.04095658836341</v>
      </c>
      <c r="U29" s="68">
        <v>-3.2986664840169699</v>
      </c>
    </row>
    <row r="30" spans="1:21" ht="12" thickBot="1">
      <c r="A30" s="69"/>
      <c r="B30" s="43" t="s">
        <v>28</v>
      </c>
      <c r="C30" s="44"/>
      <c r="D30" s="66">
        <v>777746.55929999996</v>
      </c>
      <c r="E30" s="66">
        <v>1088199.1882</v>
      </c>
      <c r="F30" s="67">
        <v>71.470974039824199</v>
      </c>
      <c r="G30" s="66">
        <v>943291.86769999994</v>
      </c>
      <c r="H30" s="67">
        <v>-17.5497440472633</v>
      </c>
      <c r="I30" s="66">
        <v>109517.8732</v>
      </c>
      <c r="J30" s="67">
        <v>14.081434612654499</v>
      </c>
      <c r="K30" s="66">
        <v>115791.4069</v>
      </c>
      <c r="L30" s="67">
        <v>12.2752470221471</v>
      </c>
      <c r="M30" s="67">
        <v>-5.4179613737813999E-2</v>
      </c>
      <c r="N30" s="66">
        <v>22145729.111900002</v>
      </c>
      <c r="O30" s="66">
        <v>432245192.1027</v>
      </c>
      <c r="P30" s="66">
        <v>64670</v>
      </c>
      <c r="Q30" s="66">
        <v>65118</v>
      </c>
      <c r="R30" s="67">
        <v>-0.68798181762339505</v>
      </c>
      <c r="S30" s="66">
        <v>12.026388732024101</v>
      </c>
      <c r="T30" s="66">
        <v>12.4279053165024</v>
      </c>
      <c r="U30" s="68">
        <v>-3.3386296869737802</v>
      </c>
    </row>
    <row r="31" spans="1:21" ht="12" thickBot="1">
      <c r="A31" s="69"/>
      <c r="B31" s="43" t="s">
        <v>29</v>
      </c>
      <c r="C31" s="44"/>
      <c r="D31" s="66">
        <v>882079.66009999998</v>
      </c>
      <c r="E31" s="66">
        <v>1825901.4953000001</v>
      </c>
      <c r="F31" s="67">
        <v>48.309268729476102</v>
      </c>
      <c r="G31" s="66">
        <v>866304.66220000002</v>
      </c>
      <c r="H31" s="67">
        <v>1.8209526726935801</v>
      </c>
      <c r="I31" s="66">
        <v>42670.633000000002</v>
      </c>
      <c r="J31" s="67">
        <v>4.8375033378688803</v>
      </c>
      <c r="K31" s="66">
        <v>22539.160400000001</v>
      </c>
      <c r="L31" s="67">
        <v>2.6017591020186002</v>
      </c>
      <c r="M31" s="67">
        <v>0.89317757373074103</v>
      </c>
      <c r="N31" s="66">
        <v>20931191.177700002</v>
      </c>
      <c r="O31" s="66">
        <v>437086816.61989999</v>
      </c>
      <c r="P31" s="66">
        <v>31305</v>
      </c>
      <c r="Q31" s="66">
        <v>30812</v>
      </c>
      <c r="R31" s="67">
        <v>1.6000259639101599</v>
      </c>
      <c r="S31" s="66">
        <v>28.176957677687302</v>
      </c>
      <c r="T31" s="66">
        <v>28.668017467220601</v>
      </c>
      <c r="U31" s="68">
        <v>-1.74277079573483</v>
      </c>
    </row>
    <row r="32" spans="1:21" ht="12" thickBot="1">
      <c r="A32" s="69"/>
      <c r="B32" s="43" t="s">
        <v>30</v>
      </c>
      <c r="C32" s="44"/>
      <c r="D32" s="66">
        <v>124390.33409999999</v>
      </c>
      <c r="E32" s="66">
        <v>163699.68179999999</v>
      </c>
      <c r="F32" s="67">
        <v>75.986912578103698</v>
      </c>
      <c r="G32" s="66">
        <v>150210.67430000001</v>
      </c>
      <c r="H32" s="67">
        <v>-17.1894176764241</v>
      </c>
      <c r="I32" s="66">
        <v>31209.951700000001</v>
      </c>
      <c r="J32" s="67">
        <v>25.0903351340062</v>
      </c>
      <c r="K32" s="66">
        <v>40996.539900000003</v>
      </c>
      <c r="L32" s="67">
        <v>27.2926941384485</v>
      </c>
      <c r="M32" s="67">
        <v>-0.238717419174197</v>
      </c>
      <c r="N32" s="66">
        <v>2979622.7418</v>
      </c>
      <c r="O32" s="66">
        <v>44618410.423699997</v>
      </c>
      <c r="P32" s="66">
        <v>25721</v>
      </c>
      <c r="Q32" s="66">
        <v>25719</v>
      </c>
      <c r="R32" s="67">
        <v>7.7763521132199996E-3</v>
      </c>
      <c r="S32" s="66">
        <v>4.83613911200964</v>
      </c>
      <c r="T32" s="66">
        <v>4.8212495314747903</v>
      </c>
      <c r="U32" s="68">
        <v>0.30788155985592303</v>
      </c>
    </row>
    <row r="33" spans="1:21" ht="12" thickBot="1">
      <c r="A33" s="69"/>
      <c r="B33" s="43" t="s">
        <v>31</v>
      </c>
      <c r="C33" s="44"/>
      <c r="D33" s="70"/>
      <c r="E33" s="70"/>
      <c r="F33" s="70"/>
      <c r="G33" s="66">
        <v>5.7135999999999996</v>
      </c>
      <c r="H33" s="70"/>
      <c r="I33" s="70"/>
      <c r="J33" s="70"/>
      <c r="K33" s="66">
        <v>0.3992</v>
      </c>
      <c r="L33" s="67">
        <v>6.9868384206104697</v>
      </c>
      <c r="M33" s="70"/>
      <c r="N33" s="66">
        <v>35.530900000000003</v>
      </c>
      <c r="O33" s="66">
        <v>349.96499999999997</v>
      </c>
      <c r="P33" s="70"/>
      <c r="Q33" s="66">
        <v>3</v>
      </c>
      <c r="R33" s="70"/>
      <c r="S33" s="70"/>
      <c r="T33" s="66">
        <v>10.3539666666667</v>
      </c>
      <c r="U33" s="71"/>
    </row>
    <row r="34" spans="1:21" ht="12" thickBot="1">
      <c r="A34" s="69"/>
      <c r="B34" s="43" t="s">
        <v>70</v>
      </c>
      <c r="C34" s="44"/>
      <c r="D34" s="70"/>
      <c r="E34" s="70"/>
      <c r="F34" s="70"/>
      <c r="G34" s="70"/>
      <c r="H34" s="70"/>
      <c r="I34" s="70"/>
      <c r="J34" s="70"/>
      <c r="K34" s="70"/>
      <c r="L34" s="70"/>
      <c r="M34" s="70"/>
      <c r="N34" s="70"/>
      <c r="O34" s="66">
        <v>1</v>
      </c>
      <c r="P34" s="70"/>
      <c r="Q34" s="70"/>
      <c r="R34" s="70"/>
      <c r="S34" s="70"/>
      <c r="T34" s="70"/>
      <c r="U34" s="71"/>
    </row>
    <row r="35" spans="1:21" ht="12" thickBot="1">
      <c r="A35" s="69"/>
      <c r="B35" s="43" t="s">
        <v>32</v>
      </c>
      <c r="C35" s="44"/>
      <c r="D35" s="66">
        <v>226543.59710000001</v>
      </c>
      <c r="E35" s="66">
        <v>327455.0956</v>
      </c>
      <c r="F35" s="67">
        <v>69.183103315250406</v>
      </c>
      <c r="G35" s="66">
        <v>279590.14659999998</v>
      </c>
      <c r="H35" s="67">
        <v>-18.972968162533999</v>
      </c>
      <c r="I35" s="66">
        <v>29484.1309</v>
      </c>
      <c r="J35" s="67">
        <v>13.014771230539401</v>
      </c>
      <c r="K35" s="66">
        <v>23408.579699999998</v>
      </c>
      <c r="L35" s="67">
        <v>8.3724623291141391</v>
      </c>
      <c r="M35" s="67">
        <v>0.25954377744669399</v>
      </c>
      <c r="N35" s="66">
        <v>6849303.7313999999</v>
      </c>
      <c r="O35" s="66">
        <v>73654116.337899998</v>
      </c>
      <c r="P35" s="66">
        <v>13045</v>
      </c>
      <c r="Q35" s="66">
        <v>13877</v>
      </c>
      <c r="R35" s="67">
        <v>-5.9955321755422597</v>
      </c>
      <c r="S35" s="66">
        <v>17.366316374089699</v>
      </c>
      <c r="T35" s="66">
        <v>18.4606710239965</v>
      </c>
      <c r="U35" s="68">
        <v>-6.3015934198896497</v>
      </c>
    </row>
    <row r="36" spans="1:21" ht="12" customHeight="1" thickBot="1">
      <c r="A36" s="69"/>
      <c r="B36" s="43" t="s">
        <v>69</v>
      </c>
      <c r="C36" s="44"/>
      <c r="D36" s="66">
        <v>269749.63</v>
      </c>
      <c r="E36" s="70"/>
      <c r="F36" s="70"/>
      <c r="G36" s="70"/>
      <c r="H36" s="70"/>
      <c r="I36" s="66">
        <v>-2565.0100000000002</v>
      </c>
      <c r="J36" s="67">
        <v>-0.95088545626550103</v>
      </c>
      <c r="K36" s="70"/>
      <c r="L36" s="70"/>
      <c r="M36" s="70"/>
      <c r="N36" s="66">
        <v>4128961.09</v>
      </c>
      <c r="O36" s="66">
        <v>36819810.479999997</v>
      </c>
      <c r="P36" s="66">
        <v>48</v>
      </c>
      <c r="Q36" s="66">
        <v>63</v>
      </c>
      <c r="R36" s="67">
        <v>-23.8095238095238</v>
      </c>
      <c r="S36" s="66">
        <v>5619.7839583333298</v>
      </c>
      <c r="T36" s="66">
        <v>2277.31793650794</v>
      </c>
      <c r="U36" s="68">
        <v>59.476770755021597</v>
      </c>
    </row>
    <row r="37" spans="1:21" ht="12" thickBot="1">
      <c r="A37" s="69"/>
      <c r="B37" s="43" t="s">
        <v>36</v>
      </c>
      <c r="C37" s="44"/>
      <c r="D37" s="66">
        <v>576591.65</v>
      </c>
      <c r="E37" s="66">
        <v>319110.2732</v>
      </c>
      <c r="F37" s="67">
        <v>180.687272840829</v>
      </c>
      <c r="G37" s="66">
        <v>1111640.58</v>
      </c>
      <c r="H37" s="67">
        <v>-48.131467996607299</v>
      </c>
      <c r="I37" s="66">
        <v>-81637.62</v>
      </c>
      <c r="J37" s="67">
        <v>-14.158654569486</v>
      </c>
      <c r="K37" s="66">
        <v>-142356.60999999999</v>
      </c>
      <c r="L37" s="67">
        <v>-12.805992562811999</v>
      </c>
      <c r="M37" s="67">
        <v>-0.42652736673063502</v>
      </c>
      <c r="N37" s="66">
        <v>10974530.68</v>
      </c>
      <c r="O37" s="66">
        <v>174519548.36000001</v>
      </c>
      <c r="P37" s="66">
        <v>212</v>
      </c>
      <c r="Q37" s="66">
        <v>285</v>
      </c>
      <c r="R37" s="67">
        <v>-25.614035087719301</v>
      </c>
      <c r="S37" s="66">
        <v>2719.7719339622599</v>
      </c>
      <c r="T37" s="66">
        <v>2577.9439649122801</v>
      </c>
      <c r="U37" s="68">
        <v>5.2147008092462803</v>
      </c>
    </row>
    <row r="38" spans="1:21" ht="12" thickBot="1">
      <c r="A38" s="69"/>
      <c r="B38" s="43" t="s">
        <v>37</v>
      </c>
      <c r="C38" s="44"/>
      <c r="D38" s="66">
        <v>216257.31</v>
      </c>
      <c r="E38" s="66">
        <v>168894.6214</v>
      </c>
      <c r="F38" s="67">
        <v>128.04274535648401</v>
      </c>
      <c r="G38" s="66">
        <v>481050.46</v>
      </c>
      <c r="H38" s="67">
        <v>-55.044776383749898</v>
      </c>
      <c r="I38" s="66">
        <v>-9214.51</v>
      </c>
      <c r="J38" s="67">
        <v>-4.2609010534719003</v>
      </c>
      <c r="K38" s="66">
        <v>-29512.53</v>
      </c>
      <c r="L38" s="67">
        <v>-6.1350175197836796</v>
      </c>
      <c r="M38" s="67">
        <v>-0.68777634448825598</v>
      </c>
      <c r="N38" s="66">
        <v>4805200.88</v>
      </c>
      <c r="O38" s="66">
        <v>147398082.09999999</v>
      </c>
      <c r="P38" s="66">
        <v>82</v>
      </c>
      <c r="Q38" s="66">
        <v>132</v>
      </c>
      <c r="R38" s="67">
        <v>-37.878787878787897</v>
      </c>
      <c r="S38" s="66">
        <v>2637.2842682926798</v>
      </c>
      <c r="T38" s="66">
        <v>2679.74636363636</v>
      </c>
      <c r="U38" s="68">
        <v>-1.6100689582154799</v>
      </c>
    </row>
    <row r="39" spans="1:21" ht="12" thickBot="1">
      <c r="A39" s="69"/>
      <c r="B39" s="43" t="s">
        <v>38</v>
      </c>
      <c r="C39" s="44"/>
      <c r="D39" s="66">
        <v>288308.73</v>
      </c>
      <c r="E39" s="66">
        <v>184737.95980000001</v>
      </c>
      <c r="F39" s="67">
        <v>156.06361048488699</v>
      </c>
      <c r="G39" s="66">
        <v>525977.98</v>
      </c>
      <c r="H39" s="67">
        <v>-45.186159694365898</v>
      </c>
      <c r="I39" s="66">
        <v>-44100.05</v>
      </c>
      <c r="J39" s="67">
        <v>-15.2961202388842</v>
      </c>
      <c r="K39" s="66">
        <v>-77002.240000000005</v>
      </c>
      <c r="L39" s="67">
        <v>-14.639821994069001</v>
      </c>
      <c r="M39" s="67">
        <v>-0.42728873861331801</v>
      </c>
      <c r="N39" s="66">
        <v>4996279.45</v>
      </c>
      <c r="O39" s="66">
        <v>112906541.84999999</v>
      </c>
      <c r="P39" s="66">
        <v>131</v>
      </c>
      <c r="Q39" s="66">
        <v>183</v>
      </c>
      <c r="R39" s="67">
        <v>-28.415300546448101</v>
      </c>
      <c r="S39" s="66">
        <v>2200.83</v>
      </c>
      <c r="T39" s="66">
        <v>2249.7566120218598</v>
      </c>
      <c r="U39" s="68">
        <v>-2.2230981957651501</v>
      </c>
    </row>
    <row r="40" spans="1:21" ht="12" thickBot="1">
      <c r="A40" s="69"/>
      <c r="B40" s="43" t="s">
        <v>72</v>
      </c>
      <c r="C40" s="44"/>
      <c r="D40" s="66">
        <v>8.5500000000000007</v>
      </c>
      <c r="E40" s="70"/>
      <c r="F40" s="70"/>
      <c r="G40" s="66">
        <v>11.97</v>
      </c>
      <c r="H40" s="67">
        <v>-28.571428571428601</v>
      </c>
      <c r="I40" s="66">
        <v>-547.01</v>
      </c>
      <c r="J40" s="67">
        <v>-6397.7777777777801</v>
      </c>
      <c r="K40" s="66">
        <v>-8.44</v>
      </c>
      <c r="L40" s="67">
        <v>-70.509607351712603</v>
      </c>
      <c r="M40" s="67">
        <v>63.811611374407597</v>
      </c>
      <c r="N40" s="66">
        <v>386.21</v>
      </c>
      <c r="O40" s="66">
        <v>5013.13</v>
      </c>
      <c r="P40" s="66">
        <v>1</v>
      </c>
      <c r="Q40" s="70"/>
      <c r="R40" s="70"/>
      <c r="S40" s="66">
        <v>8.5500000000000007</v>
      </c>
      <c r="T40" s="70"/>
      <c r="U40" s="71"/>
    </row>
    <row r="41" spans="1:21" ht="12" customHeight="1" thickBot="1">
      <c r="A41" s="69"/>
      <c r="B41" s="43" t="s">
        <v>33</v>
      </c>
      <c r="C41" s="44"/>
      <c r="D41" s="66">
        <v>132307.69219999999</v>
      </c>
      <c r="E41" s="66">
        <v>133126.14809999999</v>
      </c>
      <c r="F41" s="67">
        <v>99.385202748159401</v>
      </c>
      <c r="G41" s="66">
        <v>202969.91560000001</v>
      </c>
      <c r="H41" s="67">
        <v>-34.814136465059498</v>
      </c>
      <c r="I41" s="66">
        <v>8417.8762999999999</v>
      </c>
      <c r="J41" s="67">
        <v>6.3623483714577302</v>
      </c>
      <c r="K41" s="66">
        <v>10961.2552</v>
      </c>
      <c r="L41" s="67">
        <v>5.4004334423638101</v>
      </c>
      <c r="M41" s="67">
        <v>-0.23203354484439001</v>
      </c>
      <c r="N41" s="66">
        <v>2578835.3535000002</v>
      </c>
      <c r="O41" s="66">
        <v>66544891.600199997</v>
      </c>
      <c r="P41" s="66">
        <v>207</v>
      </c>
      <c r="Q41" s="66">
        <v>219</v>
      </c>
      <c r="R41" s="67">
        <v>-5.4794520547945202</v>
      </c>
      <c r="S41" s="66">
        <v>639.16759516908201</v>
      </c>
      <c r="T41" s="66">
        <v>620.81332968036497</v>
      </c>
      <c r="U41" s="68">
        <v>2.8715888645545999</v>
      </c>
    </row>
    <row r="42" spans="1:21" ht="12" thickBot="1">
      <c r="A42" s="69"/>
      <c r="B42" s="43" t="s">
        <v>34</v>
      </c>
      <c r="C42" s="44"/>
      <c r="D42" s="66">
        <v>485267.84029999998</v>
      </c>
      <c r="E42" s="66">
        <v>413177.13069999998</v>
      </c>
      <c r="F42" s="67">
        <v>117.447894436428</v>
      </c>
      <c r="G42" s="66">
        <v>743744.80519999994</v>
      </c>
      <c r="H42" s="67">
        <v>-34.753448103814698</v>
      </c>
      <c r="I42" s="66">
        <v>23145.790099999998</v>
      </c>
      <c r="J42" s="67">
        <v>4.7696938016108597</v>
      </c>
      <c r="K42" s="66">
        <v>44954.670599999998</v>
      </c>
      <c r="L42" s="67">
        <v>6.0443676763444802</v>
      </c>
      <c r="M42" s="67">
        <v>-0.48513047051444702</v>
      </c>
      <c r="N42" s="66">
        <v>12317537.294500001</v>
      </c>
      <c r="O42" s="66">
        <v>176679414.13789999</v>
      </c>
      <c r="P42" s="66">
        <v>2376</v>
      </c>
      <c r="Q42" s="66">
        <v>2468</v>
      </c>
      <c r="R42" s="67">
        <v>-3.72771474878444</v>
      </c>
      <c r="S42" s="66">
        <v>204.237306523569</v>
      </c>
      <c r="T42" s="66">
        <v>210.60622171799</v>
      </c>
      <c r="U42" s="68">
        <v>-3.1183897314501001</v>
      </c>
    </row>
    <row r="43" spans="1:21" ht="12" thickBot="1">
      <c r="A43" s="69"/>
      <c r="B43" s="43" t="s">
        <v>39</v>
      </c>
      <c r="C43" s="44"/>
      <c r="D43" s="66">
        <v>278703.55</v>
      </c>
      <c r="E43" s="66">
        <v>137426.9301</v>
      </c>
      <c r="F43" s="67">
        <v>202.80126304007399</v>
      </c>
      <c r="G43" s="66">
        <v>551016.95999999996</v>
      </c>
      <c r="H43" s="67">
        <v>-49.420150334392602</v>
      </c>
      <c r="I43" s="66">
        <v>-23502.5</v>
      </c>
      <c r="J43" s="67">
        <v>-8.4327953483190292</v>
      </c>
      <c r="K43" s="66">
        <v>-86601.96</v>
      </c>
      <c r="L43" s="67">
        <v>-15.7167503519311</v>
      </c>
      <c r="M43" s="67">
        <v>-0.728614687242644</v>
      </c>
      <c r="N43" s="66">
        <v>5793440.9400000004</v>
      </c>
      <c r="O43" s="66">
        <v>83918468.280000001</v>
      </c>
      <c r="P43" s="66">
        <v>210</v>
      </c>
      <c r="Q43" s="66">
        <v>254</v>
      </c>
      <c r="R43" s="67">
        <v>-17.3228346456693</v>
      </c>
      <c r="S43" s="66">
        <v>1327.15976190476</v>
      </c>
      <c r="T43" s="66">
        <v>1540.72003937008</v>
      </c>
      <c r="U43" s="68">
        <v>-16.091527455504799</v>
      </c>
    </row>
    <row r="44" spans="1:21" ht="12" thickBot="1">
      <c r="A44" s="69"/>
      <c r="B44" s="43" t="s">
        <v>40</v>
      </c>
      <c r="C44" s="44"/>
      <c r="D44" s="66">
        <v>131035.92</v>
      </c>
      <c r="E44" s="66">
        <v>29082.5206</v>
      </c>
      <c r="F44" s="67">
        <v>450.56589764781302</v>
      </c>
      <c r="G44" s="66">
        <v>184315.76</v>
      </c>
      <c r="H44" s="67">
        <v>-28.9068281518629</v>
      </c>
      <c r="I44" s="66">
        <v>10328.92</v>
      </c>
      <c r="J44" s="67">
        <v>7.8825103834124297</v>
      </c>
      <c r="K44" s="66">
        <v>23769.73</v>
      </c>
      <c r="L44" s="67">
        <v>12.8962005202377</v>
      </c>
      <c r="M44" s="67">
        <v>-0.56545909440283904</v>
      </c>
      <c r="N44" s="66">
        <v>3034511.52</v>
      </c>
      <c r="O44" s="66">
        <v>34374161.219999999</v>
      </c>
      <c r="P44" s="66">
        <v>89</v>
      </c>
      <c r="Q44" s="66">
        <v>121</v>
      </c>
      <c r="R44" s="67">
        <v>-26.446280991735499</v>
      </c>
      <c r="S44" s="66">
        <v>1472.31370786517</v>
      </c>
      <c r="T44" s="66">
        <v>1328.4385123966899</v>
      </c>
      <c r="U44" s="68">
        <v>9.7720475398609796</v>
      </c>
    </row>
    <row r="45" spans="1:21" ht="12" thickBot="1">
      <c r="A45" s="69"/>
      <c r="B45" s="43" t="s">
        <v>75</v>
      </c>
      <c r="C45" s="44"/>
      <c r="D45" s="70"/>
      <c r="E45" s="70"/>
      <c r="F45" s="70"/>
      <c r="G45" s="70"/>
      <c r="H45" s="70"/>
      <c r="I45" s="70"/>
      <c r="J45" s="70"/>
      <c r="K45" s="70"/>
      <c r="L45" s="70"/>
      <c r="M45" s="70"/>
      <c r="N45" s="66">
        <v>-427.35039999999998</v>
      </c>
      <c r="O45" s="66">
        <v>-435.8974</v>
      </c>
      <c r="P45" s="70"/>
      <c r="Q45" s="70"/>
      <c r="R45" s="70"/>
      <c r="S45" s="70"/>
      <c r="T45" s="70"/>
      <c r="U45" s="71"/>
    </row>
    <row r="46" spans="1:21" ht="12" thickBot="1">
      <c r="A46" s="72"/>
      <c r="B46" s="43" t="s">
        <v>35</v>
      </c>
      <c r="C46" s="44"/>
      <c r="D46" s="73">
        <v>26972.1489</v>
      </c>
      <c r="E46" s="74"/>
      <c r="F46" s="74"/>
      <c r="G46" s="73">
        <v>12747.01</v>
      </c>
      <c r="H46" s="75">
        <v>111.59588719236901</v>
      </c>
      <c r="I46" s="73">
        <v>2408.1079</v>
      </c>
      <c r="J46" s="75">
        <v>8.9281277102841408</v>
      </c>
      <c r="K46" s="73">
        <v>1561.4236000000001</v>
      </c>
      <c r="L46" s="75">
        <v>12.2493321963347</v>
      </c>
      <c r="M46" s="75">
        <v>0.54225150689409296</v>
      </c>
      <c r="N46" s="73">
        <v>782656.84069999994</v>
      </c>
      <c r="O46" s="73">
        <v>9521739.8599999994</v>
      </c>
      <c r="P46" s="73">
        <v>33</v>
      </c>
      <c r="Q46" s="73">
        <v>23</v>
      </c>
      <c r="R46" s="75">
        <v>43.478260869565197</v>
      </c>
      <c r="S46" s="73">
        <v>817.33784545454603</v>
      </c>
      <c r="T46" s="73">
        <v>821.50485217391304</v>
      </c>
      <c r="U46" s="76">
        <v>-0.50982671884601005</v>
      </c>
    </row>
  </sheetData>
  <mergeCells count="44">
    <mergeCell ref="B24:C24"/>
    <mergeCell ref="B19:C19"/>
    <mergeCell ref="B20:C20"/>
    <mergeCell ref="B21:C21"/>
    <mergeCell ref="B22:C22"/>
    <mergeCell ref="B23:C23"/>
    <mergeCell ref="B30:C30"/>
    <mergeCell ref="B43:C43"/>
    <mergeCell ref="B44:C44"/>
    <mergeCell ref="B45:C45"/>
    <mergeCell ref="B46:C46"/>
    <mergeCell ref="B37:C37"/>
    <mergeCell ref="B38:C38"/>
    <mergeCell ref="B25:C25"/>
    <mergeCell ref="B26:C26"/>
    <mergeCell ref="B27:C27"/>
    <mergeCell ref="B28:C28"/>
    <mergeCell ref="B29:C29"/>
    <mergeCell ref="B39:C39"/>
    <mergeCell ref="B40:C40"/>
    <mergeCell ref="B41:C41"/>
    <mergeCell ref="B42:C42"/>
    <mergeCell ref="B31:C31"/>
    <mergeCell ref="B32:C32"/>
    <mergeCell ref="B33:C33"/>
    <mergeCell ref="B34:C34"/>
    <mergeCell ref="B35:C35"/>
    <mergeCell ref="B36:C36"/>
    <mergeCell ref="B18:C18"/>
    <mergeCell ref="A1:U4"/>
    <mergeCell ref="W1:W4"/>
    <mergeCell ref="B6:C6"/>
    <mergeCell ref="A7:C7"/>
    <mergeCell ref="A8:A46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</mergeCells>
  <phoneticPr fontId="12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H62"/>
  <sheetViews>
    <sheetView topLeftCell="A16" workbookViewId="0">
      <selection activeCell="B32" sqref="B32:E38"/>
    </sheetView>
  </sheetViews>
  <sheetFormatPr defaultRowHeight="12.75"/>
  <cols>
    <col min="1" max="1" width="3.140625" style="28" customWidth="1"/>
    <col min="2" max="2" width="5.28515625" style="29" customWidth="1"/>
    <col min="3" max="3" width="9.140625" style="28"/>
    <col min="4" max="7" width="9.85546875" style="28" customWidth="1"/>
    <col min="8" max="8" width="11.140625" style="28" customWidth="1"/>
    <col min="9" max="16384" width="9.140625" style="3"/>
  </cols>
  <sheetData>
    <row r="1" spans="1:8">
      <c r="A1" s="38" t="s">
        <v>74</v>
      </c>
      <c r="B1" s="38" t="s">
        <v>63</v>
      </c>
      <c r="C1" s="38" t="s">
        <v>64</v>
      </c>
      <c r="D1" s="38" t="s">
        <v>65</v>
      </c>
      <c r="E1" s="38" t="s">
        <v>66</v>
      </c>
      <c r="F1" s="38" t="s">
        <v>67</v>
      </c>
      <c r="G1" s="38" t="s">
        <v>66</v>
      </c>
      <c r="H1" s="38" t="s">
        <v>68</v>
      </c>
    </row>
    <row r="2" spans="1:8">
      <c r="A2" s="37">
        <v>1</v>
      </c>
      <c r="B2" s="37">
        <v>12</v>
      </c>
      <c r="C2" s="37">
        <v>72469</v>
      </c>
      <c r="D2" s="37">
        <v>695445.35032649594</v>
      </c>
      <c r="E2" s="37">
        <v>526097.55966153799</v>
      </c>
      <c r="F2" s="37">
        <v>169347.79066495699</v>
      </c>
      <c r="G2" s="37">
        <v>526097.55966153799</v>
      </c>
      <c r="H2" s="37">
        <v>0.243509846726924</v>
      </c>
    </row>
    <row r="3" spans="1:8">
      <c r="A3" s="37">
        <v>2</v>
      </c>
      <c r="B3" s="37">
        <v>13</v>
      </c>
      <c r="C3" s="37">
        <v>11236.951999999999</v>
      </c>
      <c r="D3" s="37">
        <v>111574.50286000301</v>
      </c>
      <c r="E3" s="37">
        <v>85167.702774207704</v>
      </c>
      <c r="F3" s="37">
        <v>26406.800085795301</v>
      </c>
      <c r="G3" s="37">
        <v>85167.702774207704</v>
      </c>
      <c r="H3" s="37">
        <v>0.23667414515777799</v>
      </c>
    </row>
    <row r="4" spans="1:8">
      <c r="A4" s="37">
        <v>3</v>
      </c>
      <c r="B4" s="37">
        <v>14</v>
      </c>
      <c r="C4" s="37">
        <v>110922</v>
      </c>
      <c r="D4" s="37">
        <v>161466.04517892699</v>
      </c>
      <c r="E4" s="37">
        <v>118112.33301546299</v>
      </c>
      <c r="F4" s="37">
        <v>43353.712163464203</v>
      </c>
      <c r="G4" s="37">
        <v>118112.33301546299</v>
      </c>
      <c r="H4" s="37">
        <v>0.26850048947084798</v>
      </c>
    </row>
    <row r="5" spans="1:8">
      <c r="A5" s="37">
        <v>4</v>
      </c>
      <c r="B5" s="37">
        <v>15</v>
      </c>
      <c r="C5" s="37">
        <v>4536</v>
      </c>
      <c r="D5" s="37">
        <v>79023.965698396496</v>
      </c>
      <c r="E5" s="37">
        <v>61393.5694407685</v>
      </c>
      <c r="F5" s="37">
        <v>17630.396257627999</v>
      </c>
      <c r="G5" s="37">
        <v>61393.5694407685</v>
      </c>
      <c r="H5" s="37">
        <v>0.223101891961691</v>
      </c>
    </row>
    <row r="6" spans="1:8">
      <c r="A6" s="37">
        <v>5</v>
      </c>
      <c r="B6" s="37">
        <v>16</v>
      </c>
      <c r="C6" s="37">
        <v>6561</v>
      </c>
      <c r="D6" s="37">
        <v>214871.802840171</v>
      </c>
      <c r="E6" s="37">
        <v>184926.30644871801</v>
      </c>
      <c r="F6" s="37">
        <v>29945.496391453002</v>
      </c>
      <c r="G6" s="37">
        <v>184926.30644871801</v>
      </c>
      <c r="H6" s="37">
        <v>0.13936447684449099</v>
      </c>
    </row>
    <row r="7" spans="1:8">
      <c r="A7" s="37">
        <v>6</v>
      </c>
      <c r="B7" s="37">
        <v>17</v>
      </c>
      <c r="C7" s="37">
        <v>18665</v>
      </c>
      <c r="D7" s="37">
        <v>311512.80259743601</v>
      </c>
      <c r="E7" s="37">
        <v>237471.534076068</v>
      </c>
      <c r="F7" s="37">
        <v>74041.268521367499</v>
      </c>
      <c r="G7" s="37">
        <v>237471.534076068</v>
      </c>
      <c r="H7" s="37">
        <v>0.237682907103661</v>
      </c>
    </row>
    <row r="8" spans="1:8">
      <c r="A8" s="37">
        <v>7</v>
      </c>
      <c r="B8" s="37">
        <v>18</v>
      </c>
      <c r="C8" s="37">
        <v>124729</v>
      </c>
      <c r="D8" s="37">
        <v>182948.1385</v>
      </c>
      <c r="E8" s="37">
        <v>148948.39360512799</v>
      </c>
      <c r="F8" s="37">
        <v>33999.744894871801</v>
      </c>
      <c r="G8" s="37">
        <v>148948.39360512799</v>
      </c>
      <c r="H8" s="37">
        <v>0.185843623081586</v>
      </c>
    </row>
    <row r="9" spans="1:8">
      <c r="A9" s="37">
        <v>8</v>
      </c>
      <c r="B9" s="37">
        <v>19</v>
      </c>
      <c r="C9" s="37">
        <v>14169</v>
      </c>
      <c r="D9" s="37">
        <v>103865.28583675199</v>
      </c>
      <c r="E9" s="37">
        <v>80926.220522222196</v>
      </c>
      <c r="F9" s="37">
        <v>22939.0653145299</v>
      </c>
      <c r="G9" s="37">
        <v>80926.220522222196</v>
      </c>
      <c r="H9" s="37">
        <v>0.22085401421398701</v>
      </c>
    </row>
    <row r="10" spans="1:8">
      <c r="A10" s="37">
        <v>9</v>
      </c>
      <c r="B10" s="37">
        <v>21</v>
      </c>
      <c r="C10" s="37">
        <v>180325</v>
      </c>
      <c r="D10" s="37">
        <v>764060.29086410301</v>
      </c>
      <c r="E10" s="37">
        <v>737546.52762564097</v>
      </c>
      <c r="F10" s="37">
        <v>26513.763238461499</v>
      </c>
      <c r="G10" s="37">
        <v>737546.52762564097</v>
      </c>
      <c r="H10" s="37">
        <v>3.4701140152796302E-2</v>
      </c>
    </row>
    <row r="11" spans="1:8">
      <c r="A11" s="37">
        <v>10</v>
      </c>
      <c r="B11" s="37">
        <v>22</v>
      </c>
      <c r="C11" s="37">
        <v>30475</v>
      </c>
      <c r="D11" s="37">
        <v>408445.09811111097</v>
      </c>
      <c r="E11" s="37">
        <v>361799.32123333297</v>
      </c>
      <c r="F11" s="37">
        <v>46645.776877777796</v>
      </c>
      <c r="G11" s="37">
        <v>361799.32123333297</v>
      </c>
      <c r="H11" s="37">
        <v>0.11420329707345001</v>
      </c>
    </row>
    <row r="12" spans="1:8">
      <c r="A12" s="37">
        <v>11</v>
      </c>
      <c r="B12" s="37">
        <v>23</v>
      </c>
      <c r="C12" s="37">
        <v>191589.05900000001</v>
      </c>
      <c r="D12" s="37">
        <v>1889843.88546239</v>
      </c>
      <c r="E12" s="37">
        <v>1592075.9964170901</v>
      </c>
      <c r="F12" s="37">
        <v>297767.88904529897</v>
      </c>
      <c r="G12" s="37">
        <v>1592075.9964170901</v>
      </c>
      <c r="H12" s="37">
        <v>0.157562162322441</v>
      </c>
    </row>
    <row r="13" spans="1:8">
      <c r="A13" s="37">
        <v>12</v>
      </c>
      <c r="B13" s="37">
        <v>24</v>
      </c>
      <c r="C13" s="37">
        <v>30258</v>
      </c>
      <c r="D13" s="37">
        <v>590922.67336153798</v>
      </c>
      <c r="E13" s="37">
        <v>541289.44486495701</v>
      </c>
      <c r="F13" s="37">
        <v>49633.2284965812</v>
      </c>
      <c r="G13" s="37">
        <v>541289.44486495701</v>
      </c>
      <c r="H13" s="37">
        <v>8.39927637473043E-2</v>
      </c>
    </row>
    <row r="14" spans="1:8">
      <c r="A14" s="37">
        <v>13</v>
      </c>
      <c r="B14" s="37">
        <v>25</v>
      </c>
      <c r="C14" s="37">
        <v>92901</v>
      </c>
      <c r="D14" s="37">
        <v>1122377.2803</v>
      </c>
      <c r="E14" s="37">
        <v>1029372.9466</v>
      </c>
      <c r="F14" s="37">
        <v>93004.333700000003</v>
      </c>
      <c r="G14" s="37">
        <v>1029372.9466</v>
      </c>
      <c r="H14" s="37">
        <v>8.2863699517457201E-2</v>
      </c>
    </row>
    <row r="15" spans="1:8">
      <c r="A15" s="37">
        <v>14</v>
      </c>
      <c r="B15" s="37">
        <v>26</v>
      </c>
      <c r="C15" s="37">
        <v>58933</v>
      </c>
      <c r="D15" s="37">
        <v>356407.848089554</v>
      </c>
      <c r="E15" s="37">
        <v>306377.36126716598</v>
      </c>
      <c r="F15" s="37">
        <v>50030.486822388601</v>
      </c>
      <c r="G15" s="37">
        <v>306377.36126716598</v>
      </c>
      <c r="H15" s="37">
        <v>0.140374256881732</v>
      </c>
    </row>
    <row r="16" spans="1:8">
      <c r="A16" s="37">
        <v>15</v>
      </c>
      <c r="B16" s="37">
        <v>27</v>
      </c>
      <c r="C16" s="37">
        <v>151049.93299999999</v>
      </c>
      <c r="D16" s="37">
        <v>1242188.0053999999</v>
      </c>
      <c r="E16" s="37">
        <v>1106451.2542000001</v>
      </c>
      <c r="F16" s="37">
        <v>135736.7512</v>
      </c>
      <c r="G16" s="37">
        <v>1106451.2542000001</v>
      </c>
      <c r="H16" s="37">
        <v>0.10927230870844799</v>
      </c>
    </row>
    <row r="17" spans="1:8">
      <c r="A17" s="37">
        <v>16</v>
      </c>
      <c r="B17" s="37">
        <v>29</v>
      </c>
      <c r="C17" s="37">
        <v>197194</v>
      </c>
      <c r="D17" s="37">
        <v>2657198.6701555601</v>
      </c>
      <c r="E17" s="37">
        <v>2366443.4189991499</v>
      </c>
      <c r="F17" s="37">
        <v>290755.25115641003</v>
      </c>
      <c r="G17" s="37">
        <v>2366443.4189991499</v>
      </c>
      <c r="H17" s="37">
        <v>0.10942172086040899</v>
      </c>
    </row>
    <row r="18" spans="1:8">
      <c r="A18" s="37">
        <v>17</v>
      </c>
      <c r="B18" s="37">
        <v>31</v>
      </c>
      <c r="C18" s="37">
        <v>31262.976999999999</v>
      </c>
      <c r="D18" s="37">
        <v>295889.311953725</v>
      </c>
      <c r="E18" s="37">
        <v>252461.736915519</v>
      </c>
      <c r="F18" s="37">
        <v>43427.575038206298</v>
      </c>
      <c r="G18" s="37">
        <v>252461.736915519</v>
      </c>
      <c r="H18" s="37">
        <v>0.146769664478445</v>
      </c>
    </row>
    <row r="19" spans="1:8">
      <c r="A19" s="37">
        <v>18</v>
      </c>
      <c r="B19" s="37">
        <v>32</v>
      </c>
      <c r="C19" s="37">
        <v>31296.163</v>
      </c>
      <c r="D19" s="37">
        <v>428604.55334423302</v>
      </c>
      <c r="E19" s="37">
        <v>395109.01457590301</v>
      </c>
      <c r="F19" s="37">
        <v>33495.53876833</v>
      </c>
      <c r="G19" s="37">
        <v>395109.01457590301</v>
      </c>
      <c r="H19" s="37">
        <v>7.8150216807025302E-2</v>
      </c>
    </row>
    <row r="20" spans="1:8">
      <c r="A20" s="37">
        <v>19</v>
      </c>
      <c r="B20" s="37">
        <v>33</v>
      </c>
      <c r="C20" s="37">
        <v>35849.841</v>
      </c>
      <c r="D20" s="37">
        <v>654825.04176907195</v>
      </c>
      <c r="E20" s="37">
        <v>507761.64456587302</v>
      </c>
      <c r="F20" s="37">
        <v>147063.39720319901</v>
      </c>
      <c r="G20" s="37">
        <v>507761.64456587302</v>
      </c>
      <c r="H20" s="37">
        <v>0.224584259645741</v>
      </c>
    </row>
    <row r="21" spans="1:8">
      <c r="A21" s="37">
        <v>20</v>
      </c>
      <c r="B21" s="37">
        <v>34</v>
      </c>
      <c r="C21" s="37">
        <v>42295.885999999999</v>
      </c>
      <c r="D21" s="37">
        <v>287863.494073081</v>
      </c>
      <c r="E21" s="37">
        <v>209432.210367639</v>
      </c>
      <c r="F21" s="37">
        <v>78431.283705441107</v>
      </c>
      <c r="G21" s="37">
        <v>209432.210367639</v>
      </c>
      <c r="H21" s="37">
        <v>0.27245998648765601</v>
      </c>
    </row>
    <row r="22" spans="1:8">
      <c r="A22" s="37">
        <v>21</v>
      </c>
      <c r="B22" s="37">
        <v>35</v>
      </c>
      <c r="C22" s="37">
        <v>47512.476999999999</v>
      </c>
      <c r="D22" s="37">
        <v>1330481.04930531</v>
      </c>
      <c r="E22" s="37">
        <v>1283887.1428415901</v>
      </c>
      <c r="F22" s="37">
        <v>46593.906463716798</v>
      </c>
      <c r="G22" s="37">
        <v>1283887.1428415901</v>
      </c>
      <c r="H22" s="37">
        <v>3.5020345827582497E-2</v>
      </c>
    </row>
    <row r="23" spans="1:8">
      <c r="A23" s="37">
        <v>22</v>
      </c>
      <c r="B23" s="37">
        <v>36</v>
      </c>
      <c r="C23" s="37">
        <v>151494.486</v>
      </c>
      <c r="D23" s="37">
        <v>735547.48814159306</v>
      </c>
      <c r="E23" s="37">
        <v>627011.71234847698</v>
      </c>
      <c r="F23" s="37">
        <v>108535.775793115</v>
      </c>
      <c r="G23" s="37">
        <v>627011.71234847698</v>
      </c>
      <c r="H23" s="37">
        <v>0.14755780903737201</v>
      </c>
    </row>
    <row r="24" spans="1:8">
      <c r="A24" s="37">
        <v>23</v>
      </c>
      <c r="B24" s="37">
        <v>37</v>
      </c>
      <c r="C24" s="37">
        <v>107498.88</v>
      </c>
      <c r="D24" s="37">
        <v>777746.54377490398</v>
      </c>
      <c r="E24" s="37">
        <v>668228.66456286097</v>
      </c>
      <c r="F24" s="37">
        <v>109517.879212042</v>
      </c>
      <c r="G24" s="37">
        <v>668228.66456286097</v>
      </c>
      <c r="H24" s="37">
        <v>0.14081435666750999</v>
      </c>
    </row>
    <row r="25" spans="1:8">
      <c r="A25" s="37">
        <v>24</v>
      </c>
      <c r="B25" s="37">
        <v>38</v>
      </c>
      <c r="C25" s="37">
        <v>179982.929</v>
      </c>
      <c r="D25" s="37">
        <v>882079.54493274295</v>
      </c>
      <c r="E25" s="37">
        <v>839405.59193185798</v>
      </c>
      <c r="F25" s="37">
        <v>42673.953000884998</v>
      </c>
      <c r="G25" s="37">
        <v>839405.59193185798</v>
      </c>
      <c r="H25" s="37">
        <v>4.8378803528585097E-2</v>
      </c>
    </row>
    <row r="26" spans="1:8">
      <c r="A26" s="37">
        <v>25</v>
      </c>
      <c r="B26" s="37">
        <v>39</v>
      </c>
      <c r="C26" s="37">
        <v>83580.034</v>
      </c>
      <c r="D26" s="37">
        <v>124390.307276983</v>
      </c>
      <c r="E26" s="37">
        <v>93180.377215299595</v>
      </c>
      <c r="F26" s="37">
        <v>31209.930061684001</v>
      </c>
      <c r="G26" s="37">
        <v>93180.377215299595</v>
      </c>
      <c r="H26" s="37">
        <v>0.25090323148883298</v>
      </c>
    </row>
    <row r="27" spans="1:8">
      <c r="A27" s="37">
        <v>26</v>
      </c>
      <c r="B27" s="37">
        <v>42</v>
      </c>
      <c r="C27" s="37">
        <v>14230.144</v>
      </c>
      <c r="D27" s="37">
        <v>226543.59599999999</v>
      </c>
      <c r="E27" s="37">
        <v>197059.47210000001</v>
      </c>
      <c r="F27" s="37">
        <v>29484.123899999999</v>
      </c>
      <c r="G27" s="37">
        <v>197059.47210000001</v>
      </c>
      <c r="H27" s="37">
        <v>0.13014768203820701</v>
      </c>
    </row>
    <row r="28" spans="1:8">
      <c r="A28" s="37">
        <v>27</v>
      </c>
      <c r="B28" s="37">
        <v>75</v>
      </c>
      <c r="C28" s="37">
        <v>218</v>
      </c>
      <c r="D28" s="37">
        <v>132307.69230769199</v>
      </c>
      <c r="E28" s="37">
        <v>123889.816239316</v>
      </c>
      <c r="F28" s="37">
        <v>8417.8760683760702</v>
      </c>
      <c r="G28" s="37">
        <v>123889.816239316</v>
      </c>
      <c r="H28" s="37">
        <v>6.3623481912144703E-2</v>
      </c>
    </row>
    <row r="29" spans="1:8">
      <c r="A29" s="37">
        <v>28</v>
      </c>
      <c r="B29" s="37">
        <v>76</v>
      </c>
      <c r="C29" s="37">
        <v>2545</v>
      </c>
      <c r="D29" s="37">
        <v>485267.83144102601</v>
      </c>
      <c r="E29" s="37">
        <v>462122.05227777798</v>
      </c>
      <c r="F29" s="37">
        <v>23145.779163247898</v>
      </c>
      <c r="G29" s="37">
        <v>462122.05227777798</v>
      </c>
      <c r="H29" s="37">
        <v>4.7696916349297999E-2</v>
      </c>
    </row>
    <row r="30" spans="1:8">
      <c r="A30" s="37">
        <v>29</v>
      </c>
      <c r="B30" s="37">
        <v>99</v>
      </c>
      <c r="C30" s="37">
        <v>28</v>
      </c>
      <c r="D30" s="37">
        <v>26972.148854095802</v>
      </c>
      <c r="E30" s="37">
        <v>24564.040692837199</v>
      </c>
      <c r="F30" s="37">
        <v>2408.1081612585999</v>
      </c>
      <c r="G30" s="37">
        <v>24564.040692837199</v>
      </c>
      <c r="H30" s="37">
        <v>8.9281286941026605E-2</v>
      </c>
    </row>
    <row r="31" spans="1:8">
      <c r="A31" s="30">
        <v>30</v>
      </c>
      <c r="B31" s="31">
        <v>40</v>
      </c>
      <c r="C31" s="30">
        <v>0</v>
      </c>
      <c r="D31" s="30">
        <v>0</v>
      </c>
      <c r="E31" s="30">
        <v>0</v>
      </c>
      <c r="F31" s="30">
        <v>0</v>
      </c>
      <c r="G31" s="30">
        <v>0</v>
      </c>
      <c r="H31" s="30">
        <v>0</v>
      </c>
    </row>
    <row r="32" spans="1:8">
      <c r="A32" s="30"/>
      <c r="B32" s="33">
        <v>70</v>
      </c>
      <c r="C32" s="34">
        <v>95</v>
      </c>
      <c r="D32" s="34">
        <v>269749.63</v>
      </c>
      <c r="E32" s="34">
        <v>272314.64</v>
      </c>
      <c r="F32" s="30"/>
      <c r="G32" s="30"/>
      <c r="H32" s="30"/>
    </row>
    <row r="33" spans="1:8">
      <c r="A33" s="30"/>
      <c r="B33" s="33">
        <v>71</v>
      </c>
      <c r="C33" s="34">
        <v>196</v>
      </c>
      <c r="D33" s="34">
        <v>576591.65</v>
      </c>
      <c r="E33" s="34">
        <v>658229.27</v>
      </c>
      <c r="F33" s="30"/>
      <c r="G33" s="30"/>
      <c r="H33" s="30"/>
    </row>
    <row r="34" spans="1:8">
      <c r="A34" s="30"/>
      <c r="B34" s="33">
        <v>72</v>
      </c>
      <c r="C34" s="34">
        <v>78</v>
      </c>
      <c r="D34" s="34">
        <v>216257.31</v>
      </c>
      <c r="E34" s="34">
        <v>225471.82</v>
      </c>
      <c r="F34" s="30"/>
      <c r="G34" s="30"/>
      <c r="H34" s="30"/>
    </row>
    <row r="35" spans="1:8">
      <c r="A35" s="30"/>
      <c r="B35" s="33">
        <v>73</v>
      </c>
      <c r="C35" s="34">
        <v>125</v>
      </c>
      <c r="D35" s="34">
        <v>288308.73</v>
      </c>
      <c r="E35" s="34">
        <v>332408.78000000003</v>
      </c>
      <c r="F35" s="30"/>
      <c r="G35" s="30"/>
      <c r="H35" s="30"/>
    </row>
    <row r="36" spans="1:8">
      <c r="A36" s="30"/>
      <c r="B36" s="33">
        <v>74</v>
      </c>
      <c r="C36" s="34">
        <v>10</v>
      </c>
      <c r="D36" s="34">
        <v>8.5500000000000007</v>
      </c>
      <c r="E36" s="34">
        <v>555.55999999999995</v>
      </c>
      <c r="F36" s="30"/>
      <c r="G36" s="30"/>
      <c r="H36" s="30"/>
    </row>
    <row r="37" spans="1:8">
      <c r="A37" s="30"/>
      <c r="B37" s="33">
        <v>77</v>
      </c>
      <c r="C37" s="34">
        <v>184</v>
      </c>
      <c r="D37" s="34">
        <v>278703.55</v>
      </c>
      <c r="E37" s="34">
        <v>302206.05</v>
      </c>
      <c r="F37" s="30"/>
      <c r="G37" s="30"/>
      <c r="H37" s="30"/>
    </row>
    <row r="38" spans="1:8">
      <c r="A38" s="30"/>
      <c r="B38" s="33">
        <v>78</v>
      </c>
      <c r="C38" s="34">
        <v>89</v>
      </c>
      <c r="D38" s="34">
        <v>131035.92</v>
      </c>
      <c r="E38" s="34">
        <v>120707</v>
      </c>
      <c r="F38" s="34"/>
      <c r="G38" s="30"/>
      <c r="H38" s="30"/>
    </row>
    <row r="39" spans="1:8">
      <c r="A39" s="30"/>
      <c r="B39" s="31"/>
      <c r="C39" s="30"/>
      <c r="D39" s="30"/>
      <c r="E39" s="30"/>
      <c r="F39" s="30"/>
      <c r="G39" s="30"/>
      <c r="H39" s="30"/>
    </row>
    <row r="40" spans="1:8">
      <c r="A40" s="30"/>
      <c r="B40" s="31"/>
      <c r="C40" s="30"/>
      <c r="D40" s="30"/>
      <c r="E40" s="30"/>
      <c r="F40" s="30"/>
      <c r="G40" s="30"/>
      <c r="H40" s="30"/>
    </row>
    <row r="41" spans="1:8">
      <c r="A41" s="30"/>
      <c r="B41" s="31"/>
      <c r="C41" s="30"/>
      <c r="D41" s="30"/>
      <c r="E41" s="30"/>
      <c r="F41" s="30"/>
      <c r="G41" s="30"/>
      <c r="H41" s="30"/>
    </row>
    <row r="42" spans="1:8">
      <c r="A42" s="30"/>
      <c r="B42" s="31"/>
      <c r="C42" s="31"/>
      <c r="D42" s="31"/>
      <c r="E42" s="31"/>
      <c r="F42" s="31"/>
      <c r="G42" s="31"/>
      <c r="H42" s="31"/>
    </row>
    <row r="43" spans="1:8">
      <c r="A43" s="30"/>
      <c r="B43" s="31"/>
      <c r="C43" s="31"/>
      <c r="D43" s="31"/>
      <c r="E43" s="31"/>
      <c r="F43" s="31"/>
      <c r="G43" s="31"/>
      <c r="H43" s="31"/>
    </row>
    <row r="44" spans="1:8">
      <c r="A44" s="30"/>
      <c r="B44" s="31"/>
      <c r="C44" s="30"/>
      <c r="D44" s="30"/>
      <c r="E44" s="30"/>
      <c r="F44" s="30"/>
      <c r="G44" s="30"/>
      <c r="H44" s="30"/>
    </row>
    <row r="45" spans="1:8">
      <c r="A45" s="30"/>
      <c r="B45" s="31"/>
      <c r="C45" s="30"/>
      <c r="D45" s="30"/>
      <c r="E45" s="30"/>
      <c r="F45" s="30"/>
      <c r="G45" s="30"/>
      <c r="H45" s="30"/>
    </row>
    <row r="46" spans="1:8">
      <c r="A46" s="30"/>
      <c r="B46" s="31"/>
      <c r="C46" s="30"/>
      <c r="D46" s="30"/>
      <c r="E46" s="30"/>
      <c r="F46" s="30"/>
      <c r="G46" s="30"/>
      <c r="H46" s="30"/>
    </row>
    <row r="47" spans="1:8">
      <c r="A47" s="30"/>
      <c r="B47" s="31"/>
      <c r="C47" s="30"/>
      <c r="D47" s="30"/>
      <c r="E47" s="30"/>
      <c r="F47" s="30"/>
      <c r="G47" s="30"/>
      <c r="H47" s="30"/>
    </row>
    <row r="48" spans="1:8">
      <c r="A48" s="30"/>
      <c r="B48" s="31"/>
      <c r="C48" s="30"/>
      <c r="D48" s="30"/>
      <c r="E48" s="30"/>
      <c r="F48" s="30"/>
      <c r="G48" s="30"/>
      <c r="H48" s="30"/>
    </row>
    <row r="49" spans="1:8">
      <c r="A49" s="30"/>
      <c r="B49" s="31"/>
      <c r="C49" s="30"/>
      <c r="D49" s="30"/>
      <c r="E49" s="30"/>
      <c r="F49" s="30"/>
      <c r="G49" s="30"/>
      <c r="H49" s="30"/>
    </row>
    <row r="50" spans="1:8">
      <c r="A50" s="30"/>
      <c r="B50" s="31"/>
      <c r="C50" s="30"/>
      <c r="D50" s="30"/>
      <c r="E50" s="30"/>
      <c r="F50" s="30"/>
      <c r="G50" s="30"/>
      <c r="H50" s="30"/>
    </row>
    <row r="51" spans="1:8">
      <c r="A51" s="30"/>
      <c r="B51" s="31"/>
      <c r="C51" s="30"/>
      <c r="D51" s="30"/>
      <c r="E51" s="30"/>
      <c r="F51" s="30"/>
      <c r="G51" s="30"/>
      <c r="H51" s="30"/>
    </row>
    <row r="52" spans="1:8">
      <c r="A52" s="30"/>
      <c r="B52" s="31"/>
      <c r="C52" s="30"/>
      <c r="D52" s="30"/>
      <c r="E52" s="30"/>
      <c r="F52" s="30"/>
      <c r="G52" s="30"/>
      <c r="H52" s="30"/>
    </row>
    <row r="53" spans="1:8">
      <c r="A53" s="30"/>
      <c r="B53" s="31"/>
      <c r="C53" s="30"/>
      <c r="D53" s="30"/>
      <c r="E53" s="30"/>
      <c r="F53" s="30"/>
      <c r="G53" s="30"/>
      <c r="H53" s="30"/>
    </row>
    <row r="54" spans="1:8">
      <c r="A54" s="30"/>
      <c r="B54" s="31"/>
      <c r="C54" s="30"/>
      <c r="D54" s="30"/>
      <c r="E54" s="30"/>
      <c r="F54" s="30"/>
      <c r="G54" s="30"/>
      <c r="H54" s="30"/>
    </row>
    <row r="55" spans="1:8">
      <c r="A55" s="30"/>
      <c r="B55" s="31"/>
      <c r="C55" s="30"/>
      <c r="D55" s="30"/>
      <c r="E55" s="30"/>
      <c r="F55" s="30"/>
      <c r="G55" s="30"/>
      <c r="H55" s="30"/>
    </row>
    <row r="56" spans="1:8">
      <c r="A56" s="30"/>
      <c r="B56" s="31"/>
      <c r="C56" s="30"/>
      <c r="D56" s="30"/>
      <c r="E56" s="30"/>
      <c r="F56" s="30"/>
      <c r="G56" s="30"/>
      <c r="H56" s="30"/>
    </row>
    <row r="57" spans="1:8">
      <c r="A57" s="30"/>
      <c r="B57" s="31"/>
      <c r="C57" s="30"/>
      <c r="D57" s="30"/>
      <c r="E57" s="30"/>
      <c r="F57" s="30"/>
      <c r="G57" s="30"/>
      <c r="H57" s="30"/>
    </row>
    <row r="58" spans="1:8">
      <c r="A58" s="30"/>
      <c r="B58" s="31"/>
      <c r="C58" s="30"/>
      <c r="D58" s="30"/>
      <c r="E58" s="30"/>
      <c r="F58" s="30"/>
      <c r="G58" s="30"/>
      <c r="H58" s="30"/>
    </row>
    <row r="59" spans="1:8">
      <c r="A59" s="30"/>
      <c r="B59" s="31"/>
      <c r="C59" s="30"/>
      <c r="D59" s="30"/>
      <c r="E59" s="30"/>
      <c r="F59" s="30"/>
      <c r="G59" s="30"/>
      <c r="H59" s="30"/>
    </row>
    <row r="60" spans="1:8">
      <c r="A60" s="30"/>
      <c r="B60" s="31"/>
      <c r="C60" s="30"/>
      <c r="D60" s="30"/>
      <c r="E60" s="30"/>
      <c r="F60" s="30"/>
      <c r="G60" s="30"/>
      <c r="H60" s="30"/>
    </row>
    <row r="61" spans="1:8">
      <c r="A61" s="30"/>
      <c r="B61" s="31"/>
      <c r="C61" s="30"/>
      <c r="D61" s="30"/>
      <c r="E61" s="30"/>
      <c r="F61" s="30"/>
      <c r="G61" s="30"/>
      <c r="H61" s="30"/>
    </row>
    <row r="62" spans="1:8">
      <c r="A62" s="30"/>
      <c r="B62" s="31"/>
      <c r="C62" s="30"/>
      <c r="D62" s="30"/>
      <c r="E62" s="30"/>
      <c r="F62" s="30"/>
      <c r="G62" s="30"/>
      <c r="H62" s="30"/>
    </row>
  </sheetData>
  <phoneticPr fontId="1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yangjin</cp:lastModifiedBy>
  <dcterms:created xsi:type="dcterms:W3CDTF">2013-06-21T00:28:37Z</dcterms:created>
  <dcterms:modified xsi:type="dcterms:W3CDTF">2015-12-28T00:39:51Z</dcterms:modified>
</cp:coreProperties>
</file>