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9450" yWindow="105" windowWidth="10095" windowHeight="528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I33" i="2"/>
  <c r="E4"/>
  <c r="J35" l="1"/>
  <c r="I35"/>
  <c r="H35"/>
  <c r="F35"/>
  <c r="E35"/>
  <c r="J31"/>
  <c r="I31"/>
  <c r="H31"/>
  <c r="F31"/>
  <c r="E31"/>
  <c r="K31" l="1"/>
  <c r="K35"/>
  <c r="G35"/>
  <c r="L35" s="1"/>
  <c r="G31"/>
  <c r="L31" s="1"/>
  <c r="J38"/>
  <c r="J39"/>
  <c r="J32"/>
  <c r="J33"/>
  <c r="J34"/>
  <c r="I38"/>
  <c r="I39"/>
  <c r="I32"/>
  <c r="I34"/>
  <c r="H30" l="1"/>
  <c r="H32"/>
  <c r="H40" l="1"/>
  <c r="J8" l="1"/>
  <c r="F38" l="1"/>
  <c r="F39"/>
  <c r="F33"/>
  <c r="F34"/>
  <c r="E38"/>
  <c r="K38" s="1"/>
  <c r="E39"/>
  <c r="K39" s="1"/>
  <c r="E34"/>
  <c r="K34" s="1"/>
  <c r="E33"/>
  <c r="K33" s="1"/>
  <c r="F40"/>
  <c r="E13"/>
  <c r="F37"/>
  <c r="F36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2"/>
  <c r="F4"/>
  <c r="E40"/>
  <c r="E37"/>
  <c r="E36"/>
  <c r="E6"/>
  <c r="E7"/>
  <c r="E8"/>
  <c r="E9"/>
  <c r="E10"/>
  <c r="E11"/>
  <c r="E12"/>
  <c r="E14"/>
  <c r="E15"/>
  <c r="E16"/>
  <c r="E17"/>
  <c r="E18"/>
  <c r="E19"/>
  <c r="E20"/>
  <c r="E21"/>
  <c r="E22"/>
  <c r="E23"/>
  <c r="E24"/>
  <c r="E25"/>
  <c r="E26"/>
  <c r="E27"/>
  <c r="E28"/>
  <c r="E29"/>
  <c r="E30"/>
  <c r="E32"/>
  <c r="K32" s="1"/>
  <c r="E5"/>
  <c r="I30"/>
  <c r="I36"/>
  <c r="I37"/>
  <c r="I40"/>
  <c r="J4"/>
  <c r="J5"/>
  <c r="J6"/>
  <c r="J7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6"/>
  <c r="J37"/>
  <c r="J40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A4"/>
  <c r="H33"/>
  <c r="H34"/>
  <c r="H36"/>
  <c r="H37"/>
  <c r="H38"/>
  <c r="H39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K15" l="1"/>
  <c r="K6"/>
  <c r="E3"/>
  <c r="K19"/>
  <c r="G36"/>
  <c r="L36" s="1"/>
  <c r="G37"/>
  <c r="L37" s="1"/>
  <c r="G30"/>
  <c r="L30" s="1"/>
  <c r="G40"/>
  <c r="L40" s="1"/>
  <c r="G38"/>
  <c r="L38" s="1"/>
  <c r="G33"/>
  <c r="L33" s="1"/>
  <c r="G39"/>
  <c r="L39" s="1"/>
  <c r="G34"/>
  <c r="L34" s="1"/>
  <c r="G29"/>
  <c r="L29" s="1"/>
  <c r="G32"/>
  <c r="L32" s="1"/>
  <c r="I3"/>
  <c r="K5"/>
  <c r="K7"/>
  <c r="K40"/>
  <c r="G19"/>
  <c r="L19" s="1"/>
  <c r="G11"/>
  <c r="L11" s="1"/>
  <c r="G7"/>
  <c r="L7" s="1"/>
  <c r="G5"/>
  <c r="L5" s="1"/>
  <c r="K37"/>
  <c r="K28"/>
  <c r="K26"/>
  <c r="K24"/>
  <c r="K22"/>
  <c r="K20"/>
  <c r="K18"/>
  <c r="K16"/>
  <c r="K14"/>
  <c r="K12"/>
  <c r="K10"/>
  <c r="K8"/>
  <c r="K4"/>
  <c r="K23"/>
  <c r="K21"/>
  <c r="G27"/>
  <c r="L27" s="1"/>
  <c r="G23"/>
  <c r="L23" s="1"/>
  <c r="G21"/>
  <c r="L21" s="1"/>
  <c r="G18"/>
  <c r="L18" s="1"/>
  <c r="K29"/>
  <c r="K13"/>
  <c r="G26"/>
  <c r="L26" s="1"/>
  <c r="G15"/>
  <c r="L15" s="1"/>
  <c r="G13"/>
  <c r="L13" s="1"/>
  <c r="G10"/>
  <c r="L10" s="1"/>
  <c r="G4"/>
  <c r="K36"/>
  <c r="K30"/>
  <c r="K27"/>
  <c r="K25"/>
  <c r="K17"/>
  <c r="K11"/>
  <c r="K9"/>
  <c r="G25"/>
  <c r="L25" s="1"/>
  <c r="G22"/>
  <c r="L22" s="1"/>
  <c r="G17"/>
  <c r="L17" s="1"/>
  <c r="G14"/>
  <c r="L14" s="1"/>
  <c r="G9"/>
  <c r="L9" s="1"/>
  <c r="G6"/>
  <c r="L6" s="1"/>
  <c r="G28"/>
  <c r="L28" s="1"/>
  <c r="G24"/>
  <c r="L24" s="1"/>
  <c r="G20"/>
  <c r="L20" s="1"/>
  <c r="G16"/>
  <c r="L16" s="1"/>
  <c r="G12"/>
  <c r="L12" s="1"/>
  <c r="G8"/>
  <c r="L8" s="1"/>
  <c r="J3"/>
  <c r="K3" l="1"/>
  <c r="L4"/>
  <c r="G3"/>
  <c r="L3" s="1"/>
</calcChain>
</file>

<file path=xl/sharedStrings.xml><?xml version="1.0" encoding="utf-8"?>
<sst xmlns="http://schemas.openxmlformats.org/spreadsheetml/2006/main" count="117" uniqueCount="76">
  <si>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</si>
  <si>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</si>
  <si>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</si>
  <si>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</si>
  <si>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</si>
  <si>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</si>
  <si>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</si>
  <si>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</si>
  <si>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</si>
  <si>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</si>
  <si>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</si>
  <si>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</si>
  <si>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</si>
  <si>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</si>
  <si>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</si>
  <si>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</si>
  <si>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</si>
  <si>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</si>
  <si>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</si>
  <si>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</si>
  <si>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</si>
  <si>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</si>
  <si>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</si>
  <si>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</si>
  <si>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</si>
  <si>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</si>
  <si>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</si>
  <si>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</si>
  <si>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</si>
  <si>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</si>
  <si>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</si>
  <si>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</si>
  <si>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</si>
  <si>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</si>
  <si>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</si>
  <si>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</si>
  <si>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</si>
  <si>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</si>
  <si>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</si>
  <si>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</si>
  <si>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</si>
  <si>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</si>
  <si>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</si>
  <si>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</si>
  <si>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</si>
  <si>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</si>
  <si>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</si>
  <si>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</si>
  <si>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</si>
  <si>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</si>
  <si>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</si>
  <si>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</si>
  <si>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</si>
  <si>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</si>
  <si>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</si>
  <si>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</si>
  <si>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</si>
  <si>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</si>
  <si>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</si>
  <si>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</si>
  <si>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</si>
  <si>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</si>
  <si>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>DEPT</t>
  </si>
  <si>
    <t>QTY</t>
  </si>
  <si>
    <t>AMT</t>
  </si>
  <si>
    <t>COST</t>
  </si>
  <si>
    <t>PROFIT</t>
  </si>
  <si>
    <t>PROFIT_RATE</t>
  </si>
  <si>
    <t>70-手机通信自营</t>
  </si>
  <si>
    <r>
      <t>74-</t>
    </r>
    <r>
      <rPr>
        <sz val="8"/>
        <color rgb="FF000000"/>
        <rFont val="宋体"/>
        <family val="3"/>
        <charset val="134"/>
      </rPr>
      <t>赠品</t>
    </r>
    <phoneticPr fontId="23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</si>
  <si>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</si>
  <si>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23" type="noConversion"/>
  </si>
  <si>
    <t xml:space="preserve">   </t>
  </si>
  <si>
    <t>910-市场部</t>
  </si>
  <si>
    <r>
      <t>40-</t>
    </r>
    <r>
      <rPr>
        <sz val="8"/>
        <color rgb="FF000000"/>
        <rFont val="宋体"/>
        <family val="3"/>
        <charset val="134"/>
      </rPr>
      <t>原材料</t>
    </r>
    <phoneticPr fontId="23" type="noConversion"/>
  </si>
  <si>
    <t>40-原材料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</si>
</sst>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  <numFmt numFmtId="180" formatCode="_(* #,##0.00_);_(* \(#,##0.00\);_(* &quot;-&quot;??_);_(@_)"/>
    <numFmt numFmtId="181" formatCode="_(* #,##0_);_(* \(#,##0\);_(* &quot;-&quot;_);_(@_)"/>
  </numFmts>
  <fonts count="59">
    <font>
      <sz val="10"/>
      <name val="Arial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10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33">
    <xf numFmtId="0" fontId="0" fillId="0" borderId="0"/>
    <xf numFmtId="0" fontId="38" fillId="0" borderId="0" applyNumberFormat="0" applyFill="0" applyBorder="0" applyAlignment="0" applyProtection="0"/>
    <xf numFmtId="0" fontId="39" fillId="0" borderId="1" applyNumberFormat="0" applyFill="0" applyAlignment="0" applyProtection="0"/>
    <xf numFmtId="0" fontId="40" fillId="0" borderId="2" applyNumberFormat="0" applyFill="0" applyAlignment="0" applyProtection="0"/>
    <xf numFmtId="0" fontId="41" fillId="0" borderId="3" applyNumberFormat="0" applyFill="0" applyAlignment="0" applyProtection="0"/>
    <xf numFmtId="0" fontId="41" fillId="0" borderId="0" applyNumberFormat="0" applyFill="0" applyBorder="0" applyAlignment="0" applyProtection="0"/>
    <xf numFmtId="0" fontId="44" fillId="2" borderId="0" applyNumberFormat="0" applyBorder="0" applyAlignment="0" applyProtection="0"/>
    <xf numFmtId="0" fontId="42" fillId="3" borderId="0" applyNumberFormat="0" applyBorder="0" applyAlignment="0" applyProtection="0"/>
    <xf numFmtId="0" fontId="51" fillId="4" borderId="0" applyNumberFormat="0" applyBorder="0" applyAlignment="0" applyProtection="0"/>
    <xf numFmtId="0" fontId="53" fillId="5" borderId="4" applyNumberFormat="0" applyAlignment="0" applyProtection="0"/>
    <xf numFmtId="0" fontId="52" fillId="6" borderId="5" applyNumberFormat="0" applyAlignment="0" applyProtection="0"/>
    <xf numFmtId="0" fontId="46" fillId="6" borderId="4" applyNumberFormat="0" applyAlignment="0" applyProtection="0"/>
    <xf numFmtId="0" fontId="50" fillId="0" borderId="6" applyNumberFormat="0" applyFill="0" applyAlignment="0" applyProtection="0"/>
    <xf numFmtId="0" fontId="47" fillId="7" borderId="7" applyNumberFormat="0" applyAlignment="0" applyProtection="0"/>
    <xf numFmtId="0" fontId="49" fillId="0" borderId="0" applyNumberFormat="0" applyFill="0" applyBorder="0" applyAlignment="0" applyProtection="0"/>
    <xf numFmtId="0" fontId="19" fillId="8" borderId="8" applyNumberFormat="0" applyFont="0" applyAlignment="0" applyProtection="0">
      <alignment vertical="center"/>
    </xf>
    <xf numFmtId="0" fontId="48" fillId="0" borderId="0" applyNumberFormat="0" applyFill="0" applyBorder="0" applyAlignment="0" applyProtection="0"/>
    <xf numFmtId="0" fontId="45" fillId="0" borderId="9" applyNumberFormat="0" applyFill="0" applyAlignment="0" applyProtection="0"/>
    <xf numFmtId="0" fontId="36" fillId="9" borderId="0" applyNumberFormat="0" applyBorder="0" applyAlignment="0" applyProtection="0"/>
    <xf numFmtId="0" fontId="35" fillId="10" borderId="0" applyNumberFormat="0" applyBorder="0" applyAlignment="0" applyProtection="0"/>
    <xf numFmtId="0" fontId="35" fillId="11" borderId="0" applyNumberFormat="0" applyBorder="0" applyAlignment="0" applyProtection="0"/>
    <xf numFmtId="0" fontId="36" fillId="12" borderId="0" applyNumberFormat="0" applyBorder="0" applyAlignment="0" applyProtection="0"/>
    <xf numFmtId="0" fontId="36" fillId="13" borderId="0" applyNumberFormat="0" applyBorder="0" applyAlignment="0" applyProtection="0"/>
    <xf numFmtId="0" fontId="35" fillId="14" borderId="0" applyNumberFormat="0" applyBorder="0" applyAlignment="0" applyProtection="0"/>
    <xf numFmtId="0" fontId="35" fillId="15" borderId="0" applyNumberFormat="0" applyBorder="0" applyAlignment="0" applyProtection="0"/>
    <xf numFmtId="0" fontId="36" fillId="16" borderId="0" applyNumberFormat="0" applyBorder="0" applyAlignment="0" applyProtection="0"/>
    <xf numFmtId="0" fontId="36" fillId="17" borderId="0" applyNumberFormat="0" applyBorder="0" applyAlignment="0" applyProtection="0"/>
    <xf numFmtId="0" fontId="35" fillId="18" borderId="0" applyNumberFormat="0" applyBorder="0" applyAlignment="0" applyProtection="0"/>
    <xf numFmtId="0" fontId="35" fillId="19" borderId="0" applyNumberFormat="0" applyBorder="0" applyAlignment="0" applyProtection="0"/>
    <xf numFmtId="0" fontId="36" fillId="20" borderId="0" applyNumberFormat="0" applyBorder="0" applyAlignment="0" applyProtection="0"/>
    <xf numFmtId="0" fontId="36" fillId="21" borderId="0" applyNumberFormat="0" applyBorder="0" applyAlignment="0" applyProtection="0"/>
    <xf numFmtId="0" fontId="35" fillId="22" borderId="0" applyNumberFormat="0" applyBorder="0" applyAlignment="0" applyProtection="0"/>
    <xf numFmtId="0" fontId="35" fillId="23" borderId="0" applyNumberFormat="0" applyBorder="0" applyAlignment="0" applyProtection="0"/>
    <xf numFmtId="0" fontId="36" fillId="24" borderId="0" applyNumberFormat="0" applyBorder="0" applyAlignment="0" applyProtection="0"/>
    <xf numFmtId="0" fontId="36" fillId="25" borderId="0" applyNumberFormat="0" applyBorder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29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6" fillId="32" borderId="0" applyNumberFormat="0" applyBorder="0" applyAlignment="0" applyProtection="0"/>
    <xf numFmtId="0" fontId="43" fillId="0" borderId="0" applyNumberFormat="0" applyFill="0" applyBorder="0" applyAlignment="0" applyProtection="0">
      <alignment vertical="top"/>
      <protection locked="0"/>
    </xf>
    <xf numFmtId="0" fontId="54" fillId="0" borderId="0" applyNumberFormat="0" applyFill="0" applyBorder="0" applyAlignment="0" applyProtection="0">
      <alignment vertical="top"/>
      <protection locked="0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33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4" fillId="0" borderId="0"/>
    <xf numFmtId="43" fontId="34" fillId="0" borderId="0" applyFont="0" applyFill="0" applyBorder="0" applyAlignment="0" applyProtection="0"/>
    <xf numFmtId="41" fontId="34" fillId="0" borderId="0" applyFont="0" applyFill="0" applyBorder="0" applyAlignment="0" applyProtection="0"/>
    <xf numFmtId="178" fontId="34" fillId="0" borderId="0" applyFont="0" applyFill="0" applyBorder="0" applyAlignment="0" applyProtection="0"/>
    <xf numFmtId="179" fontId="34" fillId="0" borderId="0" applyFon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1" applyNumberFormat="0" applyFill="0" applyAlignment="0" applyProtection="0"/>
    <xf numFmtId="0" fontId="40" fillId="0" borderId="2" applyNumberFormat="0" applyFill="0" applyAlignment="0" applyProtection="0"/>
    <xf numFmtId="0" fontId="41" fillId="0" borderId="3" applyNumberFormat="0" applyFill="0" applyAlignment="0" applyProtection="0"/>
    <xf numFmtId="0" fontId="41" fillId="0" borderId="0" applyNumberFormat="0" applyFill="0" applyBorder="0" applyAlignment="0" applyProtection="0"/>
    <xf numFmtId="0" fontId="44" fillId="2" borderId="0" applyNumberFormat="0" applyBorder="0" applyAlignment="0" applyProtection="0"/>
    <xf numFmtId="0" fontId="42" fillId="3" borderId="0" applyNumberFormat="0" applyBorder="0" applyAlignment="0" applyProtection="0"/>
    <xf numFmtId="0" fontId="51" fillId="4" borderId="0" applyNumberFormat="0" applyBorder="0" applyAlignment="0" applyProtection="0"/>
    <xf numFmtId="0" fontId="53" fillId="5" borderId="4" applyNumberFormat="0" applyAlignment="0" applyProtection="0"/>
    <xf numFmtId="0" fontId="52" fillId="6" borderId="5" applyNumberFormat="0" applyAlignment="0" applyProtection="0"/>
    <xf numFmtId="0" fontId="46" fillId="6" borderId="4" applyNumberFormat="0" applyAlignment="0" applyProtection="0"/>
    <xf numFmtId="0" fontId="50" fillId="0" borderId="6" applyNumberFormat="0" applyFill="0" applyAlignment="0" applyProtection="0"/>
    <xf numFmtId="0" fontId="47" fillId="7" borderId="7" applyNumberFormat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5" fillId="0" borderId="9" applyNumberFormat="0" applyFill="0" applyAlignment="0" applyProtection="0"/>
    <xf numFmtId="0" fontId="36" fillId="9" borderId="0" applyNumberFormat="0" applyBorder="0" applyAlignment="0" applyProtection="0"/>
    <xf numFmtId="0" fontId="35" fillId="10" borderId="0" applyNumberFormat="0" applyBorder="0" applyAlignment="0" applyProtection="0"/>
    <xf numFmtId="0" fontId="35" fillId="11" borderId="0" applyNumberFormat="0" applyBorder="0" applyAlignment="0" applyProtection="0"/>
    <xf numFmtId="0" fontId="36" fillId="12" borderId="0" applyNumberFormat="0" applyBorder="0" applyAlignment="0" applyProtection="0"/>
    <xf numFmtId="0" fontId="36" fillId="13" borderId="0" applyNumberFormat="0" applyBorder="0" applyAlignment="0" applyProtection="0"/>
    <xf numFmtId="0" fontId="35" fillId="14" borderId="0" applyNumberFormat="0" applyBorder="0" applyAlignment="0" applyProtection="0"/>
    <xf numFmtId="0" fontId="35" fillId="15" borderId="0" applyNumberFormat="0" applyBorder="0" applyAlignment="0" applyProtection="0"/>
    <xf numFmtId="0" fontId="36" fillId="16" borderId="0" applyNumberFormat="0" applyBorder="0" applyAlignment="0" applyProtection="0"/>
    <xf numFmtId="0" fontId="36" fillId="17" borderId="0" applyNumberFormat="0" applyBorder="0" applyAlignment="0" applyProtection="0"/>
    <xf numFmtId="0" fontId="35" fillId="18" borderId="0" applyNumberFormat="0" applyBorder="0" applyAlignment="0" applyProtection="0"/>
    <xf numFmtId="0" fontId="35" fillId="19" borderId="0" applyNumberFormat="0" applyBorder="0" applyAlignment="0" applyProtection="0"/>
    <xf numFmtId="0" fontId="36" fillId="20" borderId="0" applyNumberFormat="0" applyBorder="0" applyAlignment="0" applyProtection="0"/>
    <xf numFmtId="0" fontId="36" fillId="21" borderId="0" applyNumberFormat="0" applyBorder="0" applyAlignment="0" applyProtection="0"/>
    <xf numFmtId="0" fontId="35" fillId="22" borderId="0" applyNumberFormat="0" applyBorder="0" applyAlignment="0" applyProtection="0"/>
    <xf numFmtId="0" fontId="35" fillId="23" borderId="0" applyNumberFormat="0" applyBorder="0" applyAlignment="0" applyProtection="0"/>
    <xf numFmtId="0" fontId="36" fillId="24" borderId="0" applyNumberFormat="0" applyBorder="0" applyAlignment="0" applyProtection="0"/>
    <xf numFmtId="0" fontId="36" fillId="25" borderId="0" applyNumberFormat="0" applyBorder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29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6" fillId="32" borderId="0" applyNumberFormat="0" applyBorder="0" applyAlignment="0" applyProtection="0"/>
    <xf numFmtId="0" fontId="43" fillId="0" borderId="0" applyNumberFormat="0" applyFill="0" applyBorder="0" applyAlignment="0" applyProtection="0">
      <alignment vertical="top"/>
      <protection locked="0"/>
    </xf>
    <xf numFmtId="0" fontId="54" fillId="0" borderId="0" applyNumberFormat="0" applyFill="0" applyBorder="0" applyAlignment="0" applyProtection="0">
      <alignment vertical="top"/>
      <protection locked="0"/>
    </xf>
    <xf numFmtId="0" fontId="37" fillId="38" borderId="21">
      <alignment vertical="center"/>
    </xf>
    <xf numFmtId="0" fontId="56" fillId="0" borderId="0"/>
    <xf numFmtId="180" fontId="58" fillId="0" borderId="0" applyFont="0" applyFill="0" applyBorder="0" applyAlignment="0" applyProtection="0"/>
    <xf numFmtId="181" fontId="58" fillId="0" borderId="0" applyFont="0" applyFill="0" applyBorder="0" applyAlignment="0" applyProtection="0"/>
    <xf numFmtId="178" fontId="58" fillId="0" borderId="0" applyFont="0" applyFill="0" applyBorder="0" applyAlignment="0" applyProtection="0"/>
    <xf numFmtId="179" fontId="58" fillId="0" borderId="0" applyFont="0" applyFill="0" applyBorder="0" applyAlignment="0" applyProtection="0"/>
    <xf numFmtId="0" fontId="18" fillId="8" borderId="8" applyNumberFormat="0" applyFont="0" applyAlignment="0" applyProtection="0">
      <alignment vertical="center"/>
    </xf>
    <xf numFmtId="0" fontId="17" fillId="8" borderId="8" applyNumberFormat="0" applyFont="0" applyAlignment="0" applyProtection="0">
      <alignment vertical="center"/>
    </xf>
    <xf numFmtId="0" fontId="16" fillId="8" borderId="8" applyNumberFormat="0" applyFont="0" applyAlignment="0" applyProtection="0">
      <alignment vertical="center"/>
    </xf>
    <xf numFmtId="0" fontId="15" fillId="8" borderId="8" applyNumberFormat="0" applyFont="0" applyAlignment="0" applyProtection="0">
      <alignment vertical="center"/>
    </xf>
    <xf numFmtId="0" fontId="14" fillId="8" borderId="8" applyNumberFormat="0" applyFont="0" applyAlignment="0" applyProtection="0">
      <alignment vertical="center"/>
    </xf>
    <xf numFmtId="0" fontId="13" fillId="8" borderId="8" applyNumberFormat="0" applyFont="0" applyAlignment="0" applyProtection="0">
      <alignment vertical="center"/>
    </xf>
    <xf numFmtId="0" fontId="12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0" fillId="8" borderId="8" applyNumberFormat="0" applyFont="0" applyAlignment="0" applyProtection="0">
      <alignment vertical="center"/>
    </xf>
    <xf numFmtId="0" fontId="9" fillId="8" borderId="8" applyNumberFormat="0" applyFont="0" applyAlignment="0" applyProtection="0">
      <alignment vertical="center"/>
    </xf>
    <xf numFmtId="0" fontId="8" fillId="8" borderId="8" applyNumberFormat="0" applyFont="0" applyAlignment="0" applyProtection="0">
      <alignment vertical="center"/>
    </xf>
    <xf numFmtId="0" fontId="7" fillId="8" borderId="8" applyNumberFormat="0" applyFont="0" applyAlignment="0" applyProtection="0">
      <alignment vertical="center"/>
    </xf>
    <xf numFmtId="0" fontId="6" fillId="8" borderId="8" applyNumberFormat="0" applyFont="0" applyAlignment="0" applyProtection="0">
      <alignment vertical="center"/>
    </xf>
    <xf numFmtId="0" fontId="5" fillId="8" borderId="8" applyNumberFormat="0" applyFont="0" applyAlignment="0" applyProtection="0">
      <alignment vertical="center"/>
    </xf>
    <xf numFmtId="0" fontId="4" fillId="8" borderId="8" applyNumberFormat="0" applyFont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</cellStyleXfs>
  <cellXfs count="78">
    <xf numFmtId="0" fontId="0" fillId="0" borderId="0" xfId="0"/>
    <xf numFmtId="0" fontId="20" fillId="0" borderId="0" xfId="0" applyFont="1"/>
    <xf numFmtId="177" fontId="20" fillId="0" borderId="0" xfId="0" applyNumberFormat="1" applyFont="1"/>
    <xf numFmtId="0" fontId="0" fillId="0" borderId="0" xfId="0" applyAlignment="1"/>
    <xf numFmtId="0" fontId="20" fillId="0" borderId="0" xfId="0" applyNumberFormat="1" applyFont="1"/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/>
    <xf numFmtId="177" fontId="20" fillId="36" borderId="18" xfId="0" applyNumberFormat="1" applyFont="1" applyFill="1" applyBorder="1"/>
    <xf numFmtId="177" fontId="20" fillId="37" borderId="18" xfId="0" applyNumberFormat="1" applyFont="1" applyFill="1" applyBorder="1"/>
    <xf numFmtId="177" fontId="20" fillId="0" borderId="18" xfId="0" applyNumberFormat="1" applyFont="1" applyBorder="1"/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/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20" fillId="0" borderId="0" xfId="0" applyFont="1"/>
    <xf numFmtId="0" fontId="55" fillId="0" borderId="0" xfId="0" applyNumberFormat="1" applyFont="1" applyAlignment="1"/>
    <xf numFmtId="0" fontId="20" fillId="0" borderId="0" xfId="0" applyFont="1"/>
    <xf numFmtId="0" fontId="20" fillId="0" borderId="0" xfId="0" applyFont="1"/>
    <xf numFmtId="0" fontId="56" fillId="0" borderId="0" xfId="110"/>
    <xf numFmtId="0" fontId="57" fillId="0" borderId="0" xfId="110" applyNumberFormat="1" applyFont="1"/>
    <xf numFmtId="0" fontId="26" fillId="0" borderId="0" xfId="0" applyFont="1" applyAlignment="1">
      <alignment horizontal="left" wrapText="1"/>
    </xf>
    <xf numFmtId="0" fontId="32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0" fontId="22" fillId="34" borderId="10" xfId="0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  <xf numFmtId="1" fontId="55" fillId="0" borderId="0" xfId="0" applyNumberFormat="1" applyFont="1" applyAlignment="1"/>
    <xf numFmtId="0" fontId="21" fillId="33" borderId="18" xfId="0" applyFont="1" applyFill="1" applyBorder="1" applyAlignment="1">
      <alignment vertical="center" wrapText="1"/>
    </xf>
    <xf numFmtId="49" fontId="21" fillId="33" borderId="18" xfId="0" applyNumberFormat="1" applyFont="1" applyFill="1" applyBorder="1" applyAlignment="1">
      <alignment horizontal="left" vertical="top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</cellXfs>
  <cellStyles count="133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20% - 着色 1 2" xfId="84"/>
    <cellStyle name="20% - 着色 2 2" xfId="88"/>
    <cellStyle name="20% - 着色 3 2" xfId="92"/>
    <cellStyle name="20% - 着色 4 2" xfId="96"/>
    <cellStyle name="20% - 着色 5 2" xfId="100"/>
    <cellStyle name="20% - 着色 6 2" xfId="104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40% - 着色 1 2" xfId="85"/>
    <cellStyle name="40% - 着色 2 2" xfId="89"/>
    <cellStyle name="40% - 着色 3 2" xfId="93"/>
    <cellStyle name="40% - 着色 4 2" xfId="97"/>
    <cellStyle name="40% - 着色 5 2" xfId="101"/>
    <cellStyle name="40% - 着色 6 2" xfId="105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60% - 着色 1 2" xfId="86"/>
    <cellStyle name="60% - 着色 2 2" xfId="90"/>
    <cellStyle name="60% - 着色 3 2" xfId="94"/>
    <cellStyle name="60% - 着色 4 2" xfId="98"/>
    <cellStyle name="60% - 着色 5 2" xfId="102"/>
    <cellStyle name="60% - 着色 6 2" xfId="106"/>
    <cellStyle name="OBI_ColHeader" xfId="109"/>
    <cellStyle name="标题" xfId="1" builtinId="15" customBuiltin="1"/>
    <cellStyle name="标题 1" xfId="2" builtinId="16" customBuiltin="1"/>
    <cellStyle name="标题 1 2" xfId="68"/>
    <cellStyle name="标题 2" xfId="3" builtinId="17" customBuiltin="1"/>
    <cellStyle name="标题 2 2" xfId="69"/>
    <cellStyle name="标题 3" xfId="4" builtinId="18" customBuiltin="1"/>
    <cellStyle name="标题 3 2" xfId="70"/>
    <cellStyle name="标题 4" xfId="5" builtinId="19" customBuiltin="1"/>
    <cellStyle name="标题 4 2" xfId="71"/>
    <cellStyle name="标题 5" xfId="53"/>
    <cellStyle name="标题 6" xfId="67"/>
    <cellStyle name="差" xfId="7" builtinId="27" customBuiltin="1"/>
    <cellStyle name="差 2" xfId="73"/>
    <cellStyle name="常规" xfId="0" builtinId="0" customBuiltin="1"/>
    <cellStyle name="常规 10" xfId="52"/>
    <cellStyle name="常规 10 2" xfId="61"/>
    <cellStyle name="常规 11" xfId="62"/>
    <cellStyle name="常规 12" xfId="110"/>
    <cellStyle name="常规 2" xfId="44"/>
    <cellStyle name="常规 3" xfId="45"/>
    <cellStyle name="常规 3 2" xfId="54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好" xfId="6" builtinId="26" customBuiltin="1"/>
    <cellStyle name="好 2" xfId="72"/>
    <cellStyle name="汇总" xfId="17" builtinId="25" customBuiltin="1"/>
    <cellStyle name="汇总 2" xfId="82"/>
    <cellStyle name="货币" xfId="113" builtinId="4" customBuiltin="1"/>
    <cellStyle name="货币 2" xfId="65"/>
    <cellStyle name="货币[0]" xfId="114" builtinId="7" customBuiltin="1"/>
    <cellStyle name="货币[0] 2" xfId="66"/>
    <cellStyle name="计算" xfId="11" builtinId="22" customBuiltin="1"/>
    <cellStyle name="计算 2" xfId="77"/>
    <cellStyle name="检查单元格" xfId="13" builtinId="23" customBuiltin="1"/>
    <cellStyle name="检查单元格 2" xfId="79"/>
    <cellStyle name="解释性文本" xfId="16" builtinId="53" customBuiltin="1"/>
    <cellStyle name="解释性文本 2" xfId="81"/>
    <cellStyle name="警告文本" xfId="14" builtinId="11" customBuiltin="1"/>
    <cellStyle name="警告文本 2" xfId="80"/>
    <cellStyle name="链接单元格" xfId="12" builtinId="24" customBuiltin="1"/>
    <cellStyle name="链接单元格 2" xfId="78"/>
    <cellStyle name="千位分隔" xfId="111" builtinId="3" customBuiltin="1"/>
    <cellStyle name="千位分隔 2" xfId="63"/>
    <cellStyle name="千位分隔[0]" xfId="112" builtinId="6" customBuiltin="1"/>
    <cellStyle name="千位分隔[0] 2" xfId="64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适中 2" xfId="74"/>
    <cellStyle name="输出" xfId="10" builtinId="21" customBuiltin="1"/>
    <cellStyle name="输出 2" xfId="76"/>
    <cellStyle name="输入" xfId="9" builtinId="20" customBuiltin="1"/>
    <cellStyle name="输入 2" xfId="75"/>
    <cellStyle name="已访问的超链接" xfId="43" builtinId="9" customBuiltin="1"/>
    <cellStyle name="已访问的超链接 2" xfId="108"/>
    <cellStyle name="着色 1 2" xfId="83"/>
    <cellStyle name="着色 2 2" xfId="87"/>
    <cellStyle name="着色 3 2" xfId="91"/>
    <cellStyle name="着色 4 2" xfId="95"/>
    <cellStyle name="着色 5 2" xfId="99"/>
    <cellStyle name="着色 6 2" xfId="103"/>
    <cellStyle name="注释" xfId="15" builtinId="10" customBuiltin="1"/>
    <cellStyle name="注释 10" xfId="123"/>
    <cellStyle name="注释 11" xfId="124"/>
    <cellStyle name="注释 12" xfId="125"/>
    <cellStyle name="注释 13" xfId="126"/>
    <cellStyle name="注释 14" xfId="127"/>
    <cellStyle name="注释 15" xfId="128"/>
    <cellStyle name="注释 16" xfId="129"/>
    <cellStyle name="注释 17" xfId="130"/>
    <cellStyle name="注释 18" xfId="131"/>
    <cellStyle name="注释 19" xfId="132"/>
    <cellStyle name="注释 2" xfId="115"/>
    <cellStyle name="注释 3" xfId="116"/>
    <cellStyle name="注释 4" xfId="117"/>
    <cellStyle name="注释 5" xfId="118"/>
    <cellStyle name="注释 6" xfId="119"/>
    <cellStyle name="注释 7" xfId="120"/>
    <cellStyle name="注释 8" xfId="121"/>
    <cellStyle name="注释 9" xfId="12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531" Type="http://schemas.openxmlformats.org/officeDocument/2006/relationships/hyperlink" Target="cid:9de9f65e2" TargetMode="External"/><Relationship Id="rId573" Type="http://schemas.openxmlformats.org/officeDocument/2006/relationships/hyperlink" Target="cid:396108812" TargetMode="External"/><Relationship Id="rId629" Type="http://schemas.openxmlformats.org/officeDocument/2006/relationships/hyperlink" Target="cid:e25550822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42" Type="http://schemas.openxmlformats.org/officeDocument/2006/relationships/image" Target="cid:c1f4b6d313" TargetMode="External"/><Relationship Id="rId584" Type="http://schemas.openxmlformats.org/officeDocument/2006/relationships/image" Target="cid:5d65a7e413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86" Type="http://schemas.openxmlformats.org/officeDocument/2006/relationships/image" Target="cid:f41228aa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511" Type="http://schemas.openxmlformats.org/officeDocument/2006/relationships/hyperlink" Target="cid:55e93fe82" TargetMode="External"/><Relationship Id="rId553" Type="http://schemas.openxmlformats.org/officeDocument/2006/relationships/hyperlink" Target="cid:ebcc17232" TargetMode="External"/><Relationship Id="rId609" Type="http://schemas.openxmlformats.org/officeDocument/2006/relationships/hyperlink" Target="cid:b03938352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595" Type="http://schemas.openxmlformats.org/officeDocument/2006/relationships/hyperlink" Target="cid:85a1363e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497" Type="http://schemas.openxmlformats.org/officeDocument/2006/relationships/hyperlink" Target="cid:225aa59d2" TargetMode="External"/><Relationship Id="rId620" Type="http://schemas.openxmlformats.org/officeDocument/2006/relationships/image" Target="cid:d3d8d1ce13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22" Type="http://schemas.openxmlformats.org/officeDocument/2006/relationships/image" Target="cid:7a2e86d013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564" Type="http://schemas.openxmlformats.org/officeDocument/2006/relationships/image" Target="cid:f2a015013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466" Type="http://schemas.openxmlformats.org/officeDocument/2006/relationships/image" Target="cid:70e25481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533" Type="http://schemas.openxmlformats.org/officeDocument/2006/relationships/hyperlink" Target="cid:a3e4f28f2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575" Type="http://schemas.openxmlformats.org/officeDocument/2006/relationships/hyperlink" Target="cid:3d8c6a572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477" Type="http://schemas.openxmlformats.org/officeDocument/2006/relationships/hyperlink" Target="cid:d507c8292" TargetMode="External"/><Relationship Id="rId600" Type="http://schemas.openxmlformats.org/officeDocument/2006/relationships/image" Target="cid:9a4ed59113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502" Type="http://schemas.openxmlformats.org/officeDocument/2006/relationships/image" Target="cid:36f12f0113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544" Type="http://schemas.openxmlformats.org/officeDocument/2006/relationships/image" Target="cid:c7314bf313" TargetMode="External"/><Relationship Id="rId586" Type="http://schemas.openxmlformats.org/officeDocument/2006/relationships/image" Target="cid:61b2a1ef13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611" Type="http://schemas.openxmlformats.org/officeDocument/2006/relationships/hyperlink" Target="cid:b6992ba12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88" Type="http://schemas.openxmlformats.org/officeDocument/2006/relationships/image" Target="cid:f9211074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513" Type="http://schemas.openxmlformats.org/officeDocument/2006/relationships/hyperlink" Target="cid:5c15928c2" TargetMode="External"/><Relationship Id="rId555" Type="http://schemas.openxmlformats.org/officeDocument/2006/relationships/hyperlink" Target="cid:f049fb932" TargetMode="External"/><Relationship Id="rId597" Type="http://schemas.openxmlformats.org/officeDocument/2006/relationships/hyperlink" Target="cid:8ad4e2b02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622" Type="http://schemas.openxmlformats.org/officeDocument/2006/relationships/image" Target="cid:d3dadbc413" TargetMode="External"/><Relationship Id="rId261" Type="http://schemas.openxmlformats.org/officeDocument/2006/relationships/hyperlink" Target="cid:7804080e2" TargetMode="External"/><Relationship Id="rId499" Type="http://schemas.openxmlformats.org/officeDocument/2006/relationships/hyperlink" Target="cid:31c44020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524" Type="http://schemas.openxmlformats.org/officeDocument/2006/relationships/image" Target="cid:7f1ab22313" TargetMode="External"/><Relationship Id="rId566" Type="http://schemas.openxmlformats.org/officeDocument/2006/relationships/image" Target="cid:1486e01413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535" Type="http://schemas.openxmlformats.org/officeDocument/2006/relationships/hyperlink" Target="cid:a82808e22" TargetMode="External"/><Relationship Id="rId577" Type="http://schemas.openxmlformats.org/officeDocument/2006/relationships/hyperlink" Target="cid:42aef7972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602" Type="http://schemas.openxmlformats.org/officeDocument/2006/relationships/image" Target="cid:9a51c2e713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479" Type="http://schemas.openxmlformats.org/officeDocument/2006/relationships/hyperlink" Target="cid:db19d21f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546" Type="http://schemas.openxmlformats.org/officeDocument/2006/relationships/image" Target="cid:cc488cb713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588" Type="http://schemas.openxmlformats.org/officeDocument/2006/relationships/image" Target="cid:680b06d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613" Type="http://schemas.openxmlformats.org/officeDocument/2006/relationships/hyperlink" Target="cid:be8fdf672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515" Type="http://schemas.openxmlformats.org/officeDocument/2006/relationships/hyperlink" Target="cid:617250ef2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557" Type="http://schemas.openxmlformats.org/officeDocument/2006/relationships/hyperlink" Target="cid:f57373d02" TargetMode="External"/><Relationship Id="rId599" Type="http://schemas.openxmlformats.org/officeDocument/2006/relationships/hyperlink" Target="cid:9a4ed571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624" Type="http://schemas.openxmlformats.org/officeDocument/2006/relationships/image" Target="cid:d3dca9f413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470" Type="http://schemas.openxmlformats.org/officeDocument/2006/relationships/image" Target="cid:1643af9513" TargetMode="External"/><Relationship Id="rId526" Type="http://schemas.openxmlformats.org/officeDocument/2006/relationships/image" Target="cid:842f442513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568" Type="http://schemas.openxmlformats.org/officeDocument/2006/relationships/image" Target="cid:1b05e04f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481" Type="http://schemas.openxmlformats.org/officeDocument/2006/relationships/hyperlink" Target="cid:e9adde472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537" Type="http://schemas.openxmlformats.org/officeDocument/2006/relationships/hyperlink" Target="cid:ad5e98cf2" TargetMode="External"/><Relationship Id="rId579" Type="http://schemas.openxmlformats.org/officeDocument/2006/relationships/hyperlink" Target="cid:521d87e62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590" Type="http://schemas.openxmlformats.org/officeDocument/2006/relationships/image" Target="cid:762712f813" TargetMode="External"/><Relationship Id="rId604" Type="http://schemas.openxmlformats.org/officeDocument/2006/relationships/image" Target="cid:a006730b13" TargetMode="External"/><Relationship Id="rId201" Type="http://schemas.openxmlformats.org/officeDocument/2006/relationships/hyperlink" Target="cid:a60cac882" TargetMode="External"/><Relationship Id="rId222" Type="http://schemas.openxmlformats.org/officeDocument/2006/relationships/image" Target="cid:e7d8c5be13" TargetMode="External"/><Relationship Id="rId243" Type="http://schemas.openxmlformats.org/officeDocument/2006/relationships/hyperlink" Target="cid:2fee70f82" TargetMode="External"/><Relationship Id="rId264" Type="http://schemas.openxmlformats.org/officeDocument/2006/relationships/image" Target="cid:7d2b301d13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471" Type="http://schemas.openxmlformats.org/officeDocument/2006/relationships/hyperlink" Target="cid:c5b52bce2" TargetMode="External"/><Relationship Id="rId506" Type="http://schemas.openxmlformats.org/officeDocument/2006/relationships/image" Target="cid:413c742113" TargetMode="External"/><Relationship Id="rId17" Type="http://schemas.openxmlformats.org/officeDocument/2006/relationships/hyperlink" Target="cid:883802342" TargetMode="External"/><Relationship Id="rId38" Type="http://schemas.openxmlformats.org/officeDocument/2006/relationships/image" Target="cid:bbb631eb13" TargetMode="External"/><Relationship Id="rId59" Type="http://schemas.openxmlformats.org/officeDocument/2006/relationships/hyperlink" Target="cid:ef30262e2" TargetMode="External"/><Relationship Id="rId103" Type="http://schemas.openxmlformats.org/officeDocument/2006/relationships/hyperlink" Target="cid:7a31edb12" TargetMode="External"/><Relationship Id="rId124" Type="http://schemas.openxmlformats.org/officeDocument/2006/relationships/image" Target="cid:b896ad6d13" TargetMode="External"/><Relationship Id="rId310" Type="http://schemas.openxmlformats.org/officeDocument/2006/relationships/image" Target="cid:2c47223813" TargetMode="External"/><Relationship Id="rId492" Type="http://schemas.openxmlformats.org/officeDocument/2006/relationships/image" Target="cid:12de1e3b13" TargetMode="External"/><Relationship Id="rId527" Type="http://schemas.openxmlformats.org/officeDocument/2006/relationships/hyperlink" Target="cid:894d429c2" TargetMode="External"/><Relationship Id="rId548" Type="http://schemas.openxmlformats.org/officeDocument/2006/relationships/image" Target="cid:d15f957713" TargetMode="External"/><Relationship Id="rId569" Type="http://schemas.openxmlformats.org/officeDocument/2006/relationships/hyperlink" Target="cid:2e1706bb2" TargetMode="External"/><Relationship Id="rId70" Type="http://schemas.openxmlformats.org/officeDocument/2006/relationships/image" Target="cid:e0ef2d2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66" Type="http://schemas.openxmlformats.org/officeDocument/2006/relationships/image" Target="cid:a9baa8e13" TargetMode="External"/><Relationship Id="rId187" Type="http://schemas.openxmlformats.org/officeDocument/2006/relationships/hyperlink" Target="cid:579a7efa2" TargetMode="External"/><Relationship Id="rId331" Type="http://schemas.openxmlformats.org/officeDocument/2006/relationships/hyperlink" Target="cid:8e511c9c2" TargetMode="External"/><Relationship Id="rId352" Type="http://schemas.openxmlformats.org/officeDocument/2006/relationships/image" Target="cid:cd2d50ae13" TargetMode="External"/><Relationship Id="rId373" Type="http://schemas.openxmlformats.org/officeDocument/2006/relationships/hyperlink" Target="cid:488d1aa72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429" Type="http://schemas.openxmlformats.org/officeDocument/2006/relationships/hyperlink" Target="cid:ac0c2b332" TargetMode="External"/><Relationship Id="rId580" Type="http://schemas.openxmlformats.org/officeDocument/2006/relationships/image" Target="cid:521d880d13" TargetMode="External"/><Relationship Id="rId615" Type="http://schemas.openxmlformats.org/officeDocument/2006/relationships/hyperlink" Target="cid:be9248122" TargetMode="External"/><Relationship Id="rId1" Type="http://schemas.openxmlformats.org/officeDocument/2006/relationships/image" Target="../media/image1.jpeg"/><Relationship Id="rId212" Type="http://schemas.openxmlformats.org/officeDocument/2006/relationships/image" Target="cid:c607a81c13" TargetMode="External"/><Relationship Id="rId233" Type="http://schemas.openxmlformats.org/officeDocument/2006/relationships/hyperlink" Target="cid:bf349ae2" TargetMode="External"/><Relationship Id="rId254" Type="http://schemas.openxmlformats.org/officeDocument/2006/relationships/image" Target="cid:5923310913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75" Type="http://schemas.openxmlformats.org/officeDocument/2006/relationships/hyperlink" Target="cid:bb0a5c3f2" TargetMode="External"/><Relationship Id="rId296" Type="http://schemas.openxmlformats.org/officeDocument/2006/relationships/image" Target="cid:ea6dd08913" TargetMode="External"/><Relationship Id="rId300" Type="http://schemas.openxmlformats.org/officeDocument/2006/relationships/image" Target="cid:fe112e9913" TargetMode="External"/><Relationship Id="rId461" Type="http://schemas.openxmlformats.org/officeDocument/2006/relationships/hyperlink" Target="cid:c6f2111c2" TargetMode="External"/><Relationship Id="rId482" Type="http://schemas.openxmlformats.org/officeDocument/2006/relationships/image" Target="cid:e9adde6813" TargetMode="External"/><Relationship Id="rId517" Type="http://schemas.openxmlformats.org/officeDocument/2006/relationships/hyperlink" Target="cid:66098c0e2" TargetMode="External"/><Relationship Id="rId538" Type="http://schemas.openxmlformats.org/officeDocument/2006/relationships/image" Target="cid:ad5e98f313" TargetMode="External"/><Relationship Id="rId559" Type="http://schemas.openxmlformats.org/officeDocument/2006/relationships/hyperlink" Target="cid:a077f902" TargetMode="External"/><Relationship Id="rId60" Type="http://schemas.openxmlformats.org/officeDocument/2006/relationships/image" Target="cid:ef302654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56" Type="http://schemas.openxmlformats.org/officeDocument/2006/relationships/image" Target="cid:f09b1bd013" TargetMode="External"/><Relationship Id="rId177" Type="http://schemas.openxmlformats.org/officeDocument/2006/relationships/hyperlink" Target="cid:2e6f58082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42" Type="http://schemas.openxmlformats.org/officeDocument/2006/relationships/image" Target="cid:b23869a713" TargetMode="External"/><Relationship Id="rId363" Type="http://schemas.openxmlformats.org/officeDocument/2006/relationships/hyperlink" Target="cid:1e6ccfd42" TargetMode="External"/><Relationship Id="rId384" Type="http://schemas.openxmlformats.org/officeDocument/2006/relationships/image" Target="cid:cd6ed5f013" TargetMode="External"/><Relationship Id="rId419" Type="http://schemas.openxmlformats.org/officeDocument/2006/relationships/hyperlink" Target="cid:87b1650d2" TargetMode="External"/><Relationship Id="rId570" Type="http://schemas.openxmlformats.org/officeDocument/2006/relationships/image" Target="cid:2e1706e013" TargetMode="External"/><Relationship Id="rId591" Type="http://schemas.openxmlformats.org/officeDocument/2006/relationships/hyperlink" Target="cid:7b49d2262" TargetMode="External"/><Relationship Id="rId605" Type="http://schemas.openxmlformats.org/officeDocument/2006/relationships/hyperlink" Target="cid:a49b57da2" TargetMode="External"/><Relationship Id="rId626" Type="http://schemas.openxmlformats.org/officeDocument/2006/relationships/image" Target="cid:d8a19f7a13" TargetMode="External"/><Relationship Id="rId202" Type="http://schemas.openxmlformats.org/officeDocument/2006/relationships/image" Target="cid:a60cacae13" TargetMode="External"/><Relationship Id="rId223" Type="http://schemas.openxmlformats.org/officeDocument/2006/relationships/hyperlink" Target="cid:ed01ac172" TargetMode="External"/><Relationship Id="rId244" Type="http://schemas.openxmlformats.org/officeDocument/2006/relationships/image" Target="cid:2fee711c13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39" Type="http://schemas.openxmlformats.org/officeDocument/2006/relationships/hyperlink" Target="cid:bbbaca6d2" TargetMode="External"/><Relationship Id="rId265" Type="http://schemas.openxmlformats.org/officeDocument/2006/relationships/hyperlink" Target="cid:8c9b5667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472" Type="http://schemas.openxmlformats.org/officeDocument/2006/relationships/image" Target="cid:c5b52bf313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528" Type="http://schemas.openxmlformats.org/officeDocument/2006/relationships/image" Target="cid:894d42c613" TargetMode="External"/><Relationship Id="rId549" Type="http://schemas.openxmlformats.org/officeDocument/2006/relationships/hyperlink" Target="cid:d68ab9b7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25" Type="http://schemas.openxmlformats.org/officeDocument/2006/relationships/hyperlink" Target="cid:b8993a7d2" TargetMode="External"/><Relationship Id="rId146" Type="http://schemas.openxmlformats.org/officeDocument/2006/relationships/image" Target="cid:e293c51913" TargetMode="External"/><Relationship Id="rId167" Type="http://schemas.openxmlformats.org/officeDocument/2006/relationships/hyperlink" Target="cid:fa4c65f2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32" Type="http://schemas.openxmlformats.org/officeDocument/2006/relationships/image" Target="cid:8e511cc513" TargetMode="External"/><Relationship Id="rId353" Type="http://schemas.openxmlformats.org/officeDocument/2006/relationships/hyperlink" Target="cid:d12328e62" TargetMode="External"/><Relationship Id="rId374" Type="http://schemas.openxmlformats.org/officeDocument/2006/relationships/image" Target="cid:488d1ad013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560" Type="http://schemas.openxmlformats.org/officeDocument/2006/relationships/image" Target="cid:a077fb613" TargetMode="External"/><Relationship Id="rId581" Type="http://schemas.openxmlformats.org/officeDocument/2006/relationships/hyperlink" Target="cid:574488562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234" Type="http://schemas.openxmlformats.org/officeDocument/2006/relationships/image" Target="cid:bf349d213" TargetMode="External"/><Relationship Id="rId420" Type="http://schemas.openxmlformats.org/officeDocument/2006/relationships/image" Target="cid:87b1653313" TargetMode="External"/><Relationship Id="rId616" Type="http://schemas.openxmlformats.org/officeDocument/2006/relationships/image" Target="cid:be924835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55" Type="http://schemas.openxmlformats.org/officeDocument/2006/relationships/hyperlink" Target="cid:688eac6f2" TargetMode="External"/><Relationship Id="rId276" Type="http://schemas.openxmlformats.org/officeDocument/2006/relationships/image" Target="cid:bb0a5c6213" TargetMode="External"/><Relationship Id="rId297" Type="http://schemas.openxmlformats.org/officeDocument/2006/relationships/hyperlink" Target="cid:f8f29c962" TargetMode="External"/><Relationship Id="rId441" Type="http://schemas.openxmlformats.org/officeDocument/2006/relationships/hyperlink" Target="cid:d943ccc62" TargetMode="External"/><Relationship Id="rId462" Type="http://schemas.openxmlformats.org/officeDocument/2006/relationships/image" Target="cid:c6f2114013" TargetMode="External"/><Relationship Id="rId483" Type="http://schemas.openxmlformats.org/officeDocument/2006/relationships/hyperlink" Target="cid:eed1948d2" TargetMode="External"/><Relationship Id="rId518" Type="http://schemas.openxmlformats.org/officeDocument/2006/relationships/image" Target="cid:66098c3213" TargetMode="External"/><Relationship Id="rId539" Type="http://schemas.openxmlformats.org/officeDocument/2006/relationships/hyperlink" Target="cid:b26ab2aa2" TargetMode="External"/><Relationship Id="rId40" Type="http://schemas.openxmlformats.org/officeDocument/2006/relationships/image" Target="cid:bbbaca8f13" TargetMode="External"/><Relationship Id="rId115" Type="http://schemas.openxmlformats.org/officeDocument/2006/relationships/hyperlink" Target="cid:9917342c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22" Type="http://schemas.openxmlformats.org/officeDocument/2006/relationships/image" Target="cid:7569af6313" TargetMode="External"/><Relationship Id="rId343" Type="http://schemas.openxmlformats.org/officeDocument/2006/relationships/hyperlink" Target="cid:b85e622f2" TargetMode="External"/><Relationship Id="rId364" Type="http://schemas.openxmlformats.org/officeDocument/2006/relationships/image" Target="cid:1e6ccffa13" TargetMode="External"/><Relationship Id="rId550" Type="http://schemas.openxmlformats.org/officeDocument/2006/relationships/image" Target="cid:d68ab9df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571" Type="http://schemas.openxmlformats.org/officeDocument/2006/relationships/hyperlink" Target="cid:33374f782" TargetMode="External"/><Relationship Id="rId592" Type="http://schemas.openxmlformats.org/officeDocument/2006/relationships/image" Target="cid:7b49d24813" TargetMode="External"/><Relationship Id="rId606" Type="http://schemas.openxmlformats.org/officeDocument/2006/relationships/image" Target="cid:a49b580113" TargetMode="External"/><Relationship Id="rId627" Type="http://schemas.openxmlformats.org/officeDocument/2006/relationships/hyperlink" Target="cid:dd25a208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473" Type="http://schemas.openxmlformats.org/officeDocument/2006/relationships/hyperlink" Target="cid:cac018a42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529" Type="http://schemas.openxmlformats.org/officeDocument/2006/relationships/hyperlink" Target="cid:8e741fbb2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40" Type="http://schemas.openxmlformats.org/officeDocument/2006/relationships/image" Target="cid:b26ab2d4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561" Type="http://schemas.openxmlformats.org/officeDocument/2006/relationships/hyperlink" Target="cid:ac5444b2" TargetMode="External"/><Relationship Id="rId582" Type="http://schemas.openxmlformats.org/officeDocument/2006/relationships/image" Target="cid:5744887d13" TargetMode="External"/><Relationship Id="rId617" Type="http://schemas.openxmlformats.org/officeDocument/2006/relationships/hyperlink" Target="cid:d3d3d6ae2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463" Type="http://schemas.openxmlformats.org/officeDocument/2006/relationships/hyperlink" Target="cid:cd46ec842" TargetMode="External"/><Relationship Id="rId484" Type="http://schemas.openxmlformats.org/officeDocument/2006/relationships/image" Target="cid:eed194b213" TargetMode="External"/><Relationship Id="rId519" Type="http://schemas.openxmlformats.org/officeDocument/2006/relationships/hyperlink" Target="cid:6a60cd97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530" Type="http://schemas.openxmlformats.org/officeDocument/2006/relationships/image" Target="cid:8e741fe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551" Type="http://schemas.openxmlformats.org/officeDocument/2006/relationships/hyperlink" Target="cid:e606bbf52" TargetMode="External"/><Relationship Id="rId572" Type="http://schemas.openxmlformats.org/officeDocument/2006/relationships/image" Target="cid:33374fa113" TargetMode="External"/><Relationship Id="rId593" Type="http://schemas.openxmlformats.org/officeDocument/2006/relationships/hyperlink" Target="cid:806a43192" TargetMode="External"/><Relationship Id="rId607" Type="http://schemas.openxmlformats.org/officeDocument/2006/relationships/hyperlink" Target="cid:a9bc1d962" TargetMode="External"/><Relationship Id="rId628" Type="http://schemas.openxmlformats.org/officeDocument/2006/relationships/image" Target="cid:dd25a230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474" Type="http://schemas.openxmlformats.org/officeDocument/2006/relationships/image" Target="cid:cac018c913" TargetMode="External"/><Relationship Id="rId509" Type="http://schemas.openxmlformats.org/officeDocument/2006/relationships/hyperlink" Target="cid:55e626f2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495" Type="http://schemas.openxmlformats.org/officeDocument/2006/relationships/hyperlink" Target="cid:1def4279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520" Type="http://schemas.openxmlformats.org/officeDocument/2006/relationships/image" Target="cid:6a60cdbf13" TargetMode="External"/><Relationship Id="rId541" Type="http://schemas.openxmlformats.org/officeDocument/2006/relationships/hyperlink" Target="cid:c1f4b6ac2" TargetMode="External"/><Relationship Id="rId562" Type="http://schemas.openxmlformats.org/officeDocument/2006/relationships/image" Target="cid:ac5447513" TargetMode="External"/><Relationship Id="rId583" Type="http://schemas.openxmlformats.org/officeDocument/2006/relationships/hyperlink" Target="cid:5d65a7c02" TargetMode="External"/><Relationship Id="rId618" Type="http://schemas.openxmlformats.org/officeDocument/2006/relationships/image" Target="cid:d3d3d6d013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464" Type="http://schemas.openxmlformats.org/officeDocument/2006/relationships/image" Target="cid:cd46eca713" TargetMode="External"/><Relationship Id="rId303" Type="http://schemas.openxmlformats.org/officeDocument/2006/relationships/hyperlink" Target="cid:85846372" TargetMode="External"/><Relationship Id="rId485" Type="http://schemas.openxmlformats.org/officeDocument/2006/relationships/hyperlink" Target="cid:f412288c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510" Type="http://schemas.openxmlformats.org/officeDocument/2006/relationships/image" Target="cid:55e6272213" TargetMode="External"/><Relationship Id="rId552" Type="http://schemas.openxmlformats.org/officeDocument/2006/relationships/image" Target="cid:e606bc1c13" TargetMode="External"/><Relationship Id="rId594" Type="http://schemas.openxmlformats.org/officeDocument/2006/relationships/image" Target="cid:806a434c13" TargetMode="External"/><Relationship Id="rId608" Type="http://schemas.openxmlformats.org/officeDocument/2006/relationships/image" Target="cid:a9bc1db913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496" Type="http://schemas.openxmlformats.org/officeDocument/2006/relationships/image" Target="cid:1def42a0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521" Type="http://schemas.openxmlformats.org/officeDocument/2006/relationships/hyperlink" Target="cid:7a2e86af2" TargetMode="External"/><Relationship Id="rId563" Type="http://schemas.openxmlformats.org/officeDocument/2006/relationships/hyperlink" Target="cid:f2a01292" TargetMode="External"/><Relationship Id="rId619" Type="http://schemas.openxmlformats.org/officeDocument/2006/relationships/hyperlink" Target="cid:d3d8d1ab2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630" Type="http://schemas.openxmlformats.org/officeDocument/2006/relationships/image" Target="cid:e25550a613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532" Type="http://schemas.openxmlformats.org/officeDocument/2006/relationships/image" Target="cid:9de9f68413" TargetMode="External"/><Relationship Id="rId574" Type="http://schemas.openxmlformats.org/officeDocument/2006/relationships/image" Target="cid:396108aa13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476" Type="http://schemas.openxmlformats.org/officeDocument/2006/relationships/image" Target="cid:cfe06461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501" Type="http://schemas.openxmlformats.org/officeDocument/2006/relationships/hyperlink" Target="cid:36f12ed32" TargetMode="External"/><Relationship Id="rId543" Type="http://schemas.openxmlformats.org/officeDocument/2006/relationships/hyperlink" Target="cid:c7314bce2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585" Type="http://schemas.openxmlformats.org/officeDocument/2006/relationships/hyperlink" Target="cid:61b2a1cb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487" Type="http://schemas.openxmlformats.org/officeDocument/2006/relationships/hyperlink" Target="cid:f92110532" TargetMode="External"/><Relationship Id="rId610" Type="http://schemas.openxmlformats.org/officeDocument/2006/relationships/image" Target="cid:b039385713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512" Type="http://schemas.openxmlformats.org/officeDocument/2006/relationships/image" Target="cid:55e9400c13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554" Type="http://schemas.openxmlformats.org/officeDocument/2006/relationships/image" Target="cid:ebcc174e13" TargetMode="External"/><Relationship Id="rId596" Type="http://schemas.openxmlformats.org/officeDocument/2006/relationships/image" Target="cid:85a1366413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498" Type="http://schemas.openxmlformats.org/officeDocument/2006/relationships/image" Target="cid:225aa5c413" TargetMode="External"/><Relationship Id="rId621" Type="http://schemas.openxmlformats.org/officeDocument/2006/relationships/hyperlink" Target="cid:d3dadb9d2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23" Type="http://schemas.openxmlformats.org/officeDocument/2006/relationships/hyperlink" Target="cid:7f1ab1eb2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565" Type="http://schemas.openxmlformats.org/officeDocument/2006/relationships/hyperlink" Target="cid:1486dfc62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534" Type="http://schemas.openxmlformats.org/officeDocument/2006/relationships/image" Target="cid:a3e4f30613" TargetMode="External"/><Relationship Id="rId576" Type="http://schemas.openxmlformats.org/officeDocument/2006/relationships/image" Target="cid:3d8c6a7b13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601" Type="http://schemas.openxmlformats.org/officeDocument/2006/relationships/hyperlink" Target="cid:9a51c2c02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503" Type="http://schemas.openxmlformats.org/officeDocument/2006/relationships/hyperlink" Target="cid:3c1017e92" TargetMode="External"/><Relationship Id="rId545" Type="http://schemas.openxmlformats.org/officeDocument/2006/relationships/hyperlink" Target="cid:cc488c802" TargetMode="External"/><Relationship Id="rId587" Type="http://schemas.openxmlformats.org/officeDocument/2006/relationships/hyperlink" Target="cid:680b06b02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612" Type="http://schemas.openxmlformats.org/officeDocument/2006/relationships/image" Target="cid:b6992bc213" TargetMode="External"/><Relationship Id="rId251" Type="http://schemas.openxmlformats.org/officeDocument/2006/relationships/hyperlink" Target="cid:53f9d4bf2" TargetMode="External"/><Relationship Id="rId489" Type="http://schemas.openxmlformats.org/officeDocument/2006/relationships/hyperlink" Target="cid:dbb2081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514" Type="http://schemas.openxmlformats.org/officeDocument/2006/relationships/image" Target="cid:5c1592af13" TargetMode="External"/><Relationship Id="rId556" Type="http://schemas.openxmlformats.org/officeDocument/2006/relationships/image" Target="cid:f049fbb413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598" Type="http://schemas.openxmlformats.org/officeDocument/2006/relationships/image" Target="cid:8ad4e2d5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623" Type="http://schemas.openxmlformats.org/officeDocument/2006/relationships/hyperlink" Target="cid:d3dca9cc2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525" Type="http://schemas.openxmlformats.org/officeDocument/2006/relationships/hyperlink" Target="cid:842f44012" TargetMode="External"/><Relationship Id="rId567" Type="http://schemas.openxmlformats.org/officeDocument/2006/relationships/hyperlink" Target="cid:1b05e0252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469" Type="http://schemas.openxmlformats.org/officeDocument/2006/relationships/hyperlink" Target="cid:1643af6f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480" Type="http://schemas.openxmlformats.org/officeDocument/2006/relationships/image" Target="cid:db19d24313" TargetMode="External"/><Relationship Id="rId536" Type="http://schemas.openxmlformats.org/officeDocument/2006/relationships/image" Target="cid:a828098c13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578" Type="http://schemas.openxmlformats.org/officeDocument/2006/relationships/image" Target="cid:42aef7bf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603" Type="http://schemas.openxmlformats.org/officeDocument/2006/relationships/hyperlink" Target="cid:a00672ed2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547" Type="http://schemas.openxmlformats.org/officeDocument/2006/relationships/hyperlink" Target="cid:d15f95592" TargetMode="External"/><Relationship Id="rId589" Type="http://schemas.openxmlformats.org/officeDocument/2006/relationships/hyperlink" Target="cid:762712cc2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614" Type="http://schemas.openxmlformats.org/officeDocument/2006/relationships/image" Target="cid:be8fdf8513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516" Type="http://schemas.openxmlformats.org/officeDocument/2006/relationships/image" Target="cid:61725117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558" Type="http://schemas.openxmlformats.org/officeDocument/2006/relationships/image" Target="cid:f57373f4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625" Type="http://schemas.openxmlformats.org/officeDocument/2006/relationships/hyperlink" Target="cid:d8a19f2c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9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1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3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5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7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9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1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3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5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7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9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1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3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5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7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9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35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1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3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5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7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9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1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3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5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7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95250</xdr:colOff>
      <xdr:row>2</xdr:row>
      <xdr:rowOff>9525</xdr:rowOff>
    </xdr:to>
    <xdr:pic>
      <xdr:nvPicPr>
        <xdr:cNvPr id="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9" name="Picture 2" descr="cid:a077fb613">
          <a:hlinkClick xmlns:r="http://schemas.openxmlformats.org/officeDocument/2006/relationships" r:id="rId5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1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3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5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7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9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1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3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5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7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9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1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3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5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7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9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1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3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5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7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9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1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3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5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7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9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1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3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5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7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9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1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3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5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7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9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1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3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5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7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9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1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3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5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7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9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1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3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5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7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9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1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3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5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7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9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1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3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5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7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9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1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3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5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7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9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1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3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5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7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9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1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3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5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7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9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1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3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5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7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9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1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3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5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7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9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1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3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5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7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9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1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3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5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7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9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50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1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3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5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7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9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1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3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5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7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9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1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3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5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7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9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1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3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5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7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9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1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3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5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7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9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1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3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5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7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9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1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3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5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7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9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1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3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5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7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9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1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3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5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7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9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1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3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5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7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9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1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3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5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7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9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1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3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5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7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9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1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3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5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7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9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1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3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5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7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9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1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3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5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7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9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1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3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5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7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9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1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3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5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7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9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1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3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5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7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9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1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3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5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7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9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1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3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5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7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9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1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3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5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7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9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1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3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5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7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9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1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3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5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7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9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1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3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5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7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9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1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3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5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7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9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1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3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5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7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9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1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3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5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7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9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1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3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5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7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9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1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3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5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7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9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1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3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5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7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9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1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3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5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7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9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1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3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5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7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9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1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3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5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7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9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1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3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5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7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9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1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3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5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7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9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1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3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5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7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9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1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3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5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95250</xdr:colOff>
      <xdr:row>2</xdr:row>
      <xdr:rowOff>9525</xdr:rowOff>
    </xdr:to>
    <xdr:pic>
      <xdr:nvPicPr>
        <xdr:cNvPr id="1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61912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7" name="Picture 2" descr="cid:ac5447513">
          <a:hlinkClick xmlns:r="http://schemas.openxmlformats.org/officeDocument/2006/relationships" r:id="rId5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9" name="Picture 2" descr="cid:f2a015013">
          <a:hlinkClick xmlns:r="http://schemas.openxmlformats.org/officeDocument/2006/relationships" r:id="rId5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4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1" name="Picture 2" descr="cid:1486e01413">
          <a:hlinkClick xmlns:r="http://schemas.openxmlformats.org/officeDocument/2006/relationships" r:id="rId5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6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3" name="Picture 2" descr="cid:1b05e04f13">
          <a:hlinkClick xmlns:r="http://schemas.openxmlformats.org/officeDocument/2006/relationships" r:id="rId5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8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2</xdr:row>
      <xdr:rowOff>9525</xdr:rowOff>
    </xdr:to>
    <xdr:pic>
      <xdr:nvPicPr>
        <xdr:cNvPr id="1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5" name="Picture 2" descr="cid:2e1706e013">
          <a:hlinkClick xmlns:r="http://schemas.openxmlformats.org/officeDocument/2006/relationships" r:id="rId5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0" cstate="print"/>
        <a:srcRect/>
        <a:stretch>
          <a:fillRect/>
        </a:stretch>
      </xdr:blipFill>
      <xdr:spPr bwMode="auto">
        <a:xfrm>
          <a:off x="17478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7" name="Picture 2" descr="cid:33374fa113">
          <a:hlinkClick xmlns:r="http://schemas.openxmlformats.org/officeDocument/2006/relationships" r:id="rId5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9" name="Picture 2" descr="cid:396108aa13">
          <a:hlinkClick xmlns:r="http://schemas.openxmlformats.org/officeDocument/2006/relationships" r:id="rId5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1" name="Picture 2" descr="cid:3d8c6a7b13">
          <a:hlinkClick xmlns:r="http://schemas.openxmlformats.org/officeDocument/2006/relationships" r:id="rId5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3" name="Picture 2" descr="cid:42aef7bf13">
          <a:hlinkClick xmlns:r="http://schemas.openxmlformats.org/officeDocument/2006/relationships" r:id="rId5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8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5" name="Picture 2" descr="cid:521d880d13">
          <a:hlinkClick xmlns:r="http://schemas.openxmlformats.org/officeDocument/2006/relationships" r:id="rId5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0" cstate="print"/>
        <a:srcRect/>
        <a:stretch>
          <a:fillRect/>
        </a:stretch>
      </xdr:blipFill>
      <xdr:spPr bwMode="auto">
        <a:xfrm>
          <a:off x="17554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7" name="Picture 2" descr="cid:5744887d13">
          <a:hlinkClick xmlns:r="http://schemas.openxmlformats.org/officeDocument/2006/relationships" r:id="rId5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9" name="Picture 2" descr="cid:5d65a7e413">
          <a:hlinkClick xmlns:r="http://schemas.openxmlformats.org/officeDocument/2006/relationships" r:id="rId5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1" name="Picture 2" descr="cid:61b2a1ef13">
          <a:hlinkClick xmlns:r="http://schemas.openxmlformats.org/officeDocument/2006/relationships" r:id="rId5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3" name="Picture 2" descr="cid:680b06d213">
          <a:hlinkClick xmlns:r="http://schemas.openxmlformats.org/officeDocument/2006/relationships" r:id="rId5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8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5" name="Picture 2" descr="cid:762712f813">
          <a:hlinkClick xmlns:r="http://schemas.openxmlformats.org/officeDocument/2006/relationships" r:id="rId5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0" cstate="print"/>
        <a:srcRect/>
        <a:stretch>
          <a:fillRect/>
        </a:stretch>
      </xdr:blipFill>
      <xdr:spPr bwMode="auto">
        <a:xfrm>
          <a:off x="17564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7" name="Picture 2" descr="cid:7b49d24813">
          <a:hlinkClick xmlns:r="http://schemas.openxmlformats.org/officeDocument/2006/relationships" r:id="rId5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9" name="Picture 2" descr="cid:806a434c13">
          <a:hlinkClick xmlns:r="http://schemas.openxmlformats.org/officeDocument/2006/relationships" r:id="rId5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1" name="Picture 2" descr="cid:85a1366413">
          <a:hlinkClick xmlns:r="http://schemas.openxmlformats.org/officeDocument/2006/relationships" r:id="rId5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3" name="Picture 2" descr="cid:8ad4e2d513">
          <a:hlinkClick xmlns:r="http://schemas.openxmlformats.org/officeDocument/2006/relationships" r:id="rId5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8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5" name="Picture 2" descr="cid:9a4ed59113">
          <a:hlinkClick xmlns:r="http://schemas.openxmlformats.org/officeDocument/2006/relationships" r:id="rId5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0" cstate="print"/>
        <a:srcRect/>
        <a:stretch>
          <a:fillRect/>
        </a:stretch>
      </xdr:blipFill>
      <xdr:spPr bwMode="auto">
        <a:xfrm>
          <a:off x="17554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7" name="Picture 2" descr="cid:9a51c2e713">
          <a:hlinkClick xmlns:r="http://schemas.openxmlformats.org/officeDocument/2006/relationships" r:id="rId6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2" cstate="print"/>
        <a:srcRect/>
        <a:stretch>
          <a:fillRect/>
        </a:stretch>
      </xdr:blipFill>
      <xdr:spPr bwMode="auto">
        <a:xfrm>
          <a:off x="175926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9" name="Picture 2" descr="cid:a006730b13">
          <a:hlinkClick xmlns:r="http://schemas.openxmlformats.org/officeDocument/2006/relationships" r:id="rId6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1" name="Picture 2" descr="cid:a49b580113">
          <a:hlinkClick xmlns:r="http://schemas.openxmlformats.org/officeDocument/2006/relationships" r:id="rId6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3" name="Picture 2" descr="cid:a9bc1db913">
          <a:hlinkClick xmlns:r="http://schemas.openxmlformats.org/officeDocument/2006/relationships" r:id="rId6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5" name="Picture 2" descr="cid:b039385713">
          <a:hlinkClick xmlns:r="http://schemas.openxmlformats.org/officeDocument/2006/relationships" r:id="rId6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7" name="Picture 2" descr="cid:b6992bc213">
          <a:hlinkClick xmlns:r="http://schemas.openxmlformats.org/officeDocument/2006/relationships" r:id="rId6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2" cstate="print"/>
        <a:srcRect/>
        <a:stretch>
          <a:fillRect/>
        </a:stretch>
      </xdr:blipFill>
      <xdr:spPr bwMode="auto">
        <a:xfrm>
          <a:off x="17545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9" name="Picture 2" descr="cid:be8fdf8513">
          <a:hlinkClick xmlns:r="http://schemas.openxmlformats.org/officeDocument/2006/relationships" r:id="rId6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4" cstate="print"/>
        <a:srcRect/>
        <a:stretch>
          <a:fillRect/>
        </a:stretch>
      </xdr:blipFill>
      <xdr:spPr bwMode="auto">
        <a:xfrm>
          <a:off x="17602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1" name="Picture 2" descr="cid:be92483513">
          <a:hlinkClick xmlns:r="http://schemas.openxmlformats.org/officeDocument/2006/relationships" r:id="rId6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3" name="Picture 2" descr="cid:d3d3d6d013">
          <a:hlinkClick xmlns:r="http://schemas.openxmlformats.org/officeDocument/2006/relationships" r:id="rId6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8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5" name="Picture 2" descr="cid:d3d8d1ce13">
          <a:hlinkClick xmlns:r="http://schemas.openxmlformats.org/officeDocument/2006/relationships" r:id="rId6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0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2</xdr:row>
      <xdr:rowOff>9525</xdr:rowOff>
    </xdr:to>
    <xdr:pic>
      <xdr:nvPicPr>
        <xdr:cNvPr id="1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7" name="Picture 2" descr="cid:d3dadbc413">
          <a:hlinkClick xmlns:r="http://schemas.openxmlformats.org/officeDocument/2006/relationships" r:id="rId6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2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9" name="Picture 2" descr="cid:d3dca9f413">
          <a:hlinkClick xmlns:r="http://schemas.openxmlformats.org/officeDocument/2006/relationships" r:id="rId6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1" name="Picture 2" descr="cid:d8a19f7a13">
          <a:hlinkClick xmlns:r="http://schemas.openxmlformats.org/officeDocument/2006/relationships" r:id="rId6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3" name="Picture 2" descr="cid:dd25a23013">
          <a:hlinkClick xmlns:r="http://schemas.openxmlformats.org/officeDocument/2006/relationships" r:id="rId6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8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5" name="Picture 2" descr="cid:e25550a613">
          <a:hlinkClick xmlns:r="http://schemas.openxmlformats.org/officeDocument/2006/relationships" r:id="rId6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0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M40"/>
  <sheetViews>
    <sheetView showGridLines="0" tabSelected="1" workbookViewId="0">
      <pane xSplit="1" ySplit="3" topLeftCell="B13" activePane="bottomRight" state="frozen"/>
      <selection pane="topRight" activeCell="B1" sqref="B1"/>
      <selection pane="bottomLeft" activeCell="A4" sqref="A4"/>
      <selection pane="bottomRight" activeCell="J33" sqref="J33"/>
    </sheetView>
  </sheetViews>
  <sheetFormatPr defaultRowHeight="11.25"/>
  <cols>
    <col min="1" max="1" width="9.7109375" style="1" customWidth="1"/>
    <col min="2" max="2" width="4.5703125" style="4" customWidth="1"/>
    <col min="3" max="4" width="9.140625" style="1"/>
    <col min="5" max="5" width="12.28515625" style="1" customWidth="1"/>
    <col min="6" max="6" width="13.7109375" style="26" customWidth="1"/>
    <col min="7" max="7" width="14.28515625" style="1" customWidth="1"/>
    <col min="8" max="8" width="11.85546875" style="26" customWidth="1"/>
    <col min="9" max="9" width="11.28515625" style="2" customWidth="1"/>
    <col min="10" max="10" width="12.85546875" style="2" customWidth="1"/>
    <col min="11" max="12" width="9.85546875" style="2" customWidth="1"/>
    <col min="13" max="16384" width="9.140625" style="1"/>
  </cols>
  <sheetData>
    <row r="1" spans="1:13">
      <c r="A1" s="5"/>
      <c r="B1" s="6"/>
      <c r="C1" s="7"/>
      <c r="D1" s="8"/>
      <c r="E1" s="9" t="s">
        <v>0</v>
      </c>
      <c r="F1" s="23" t="s">
        <v>1</v>
      </c>
      <c r="G1" s="10" t="s">
        <v>42</v>
      </c>
      <c r="H1" s="23" t="s">
        <v>2</v>
      </c>
      <c r="I1" s="17" t="s">
        <v>40</v>
      </c>
      <c r="J1" s="18" t="s">
        <v>41</v>
      </c>
      <c r="K1" s="19" t="s">
        <v>43</v>
      </c>
      <c r="L1" s="19" t="s">
        <v>44</v>
      </c>
    </row>
    <row r="2" spans="1:13">
      <c r="A2" s="11" t="s">
        <v>3</v>
      </c>
      <c r="B2" s="12"/>
      <c r="C2" s="61" t="s">
        <v>4</v>
      </c>
      <c r="D2" s="61"/>
      <c r="E2" s="13"/>
      <c r="F2" s="24"/>
      <c r="G2" s="14"/>
      <c r="H2" s="24"/>
      <c r="I2" s="20"/>
      <c r="J2" s="21"/>
      <c r="K2" s="22"/>
      <c r="L2" s="22"/>
    </row>
    <row r="3" spans="1:13">
      <c r="A3" s="63" t="s">
        <v>5</v>
      </c>
      <c r="B3" s="63"/>
      <c r="C3" s="63"/>
      <c r="D3" s="63"/>
      <c r="E3" s="15">
        <f>SUM(E4:E40)</f>
        <v>23707667.03659999</v>
      </c>
      <c r="F3" s="25">
        <f>RA!I7</f>
        <v>2946216.3862999999</v>
      </c>
      <c r="G3" s="16">
        <f>SUM(G4:G40)</f>
        <v>20761450.650300004</v>
      </c>
      <c r="H3" s="27">
        <f>RA!J7</f>
        <v>12.4272725011348</v>
      </c>
      <c r="I3" s="20">
        <f>SUM(I4:I40)</f>
        <v>23707673.85721878</v>
      </c>
      <c r="J3" s="21">
        <f>SUM(J4:J40)</f>
        <v>20761450.644768555</v>
      </c>
      <c r="K3" s="22">
        <f>E3-I3</f>
        <v>-6.8206187896430492</v>
      </c>
      <c r="L3" s="22">
        <f>G3-J3</f>
        <v>5.5314488708972931E-3</v>
      </c>
    </row>
    <row r="4" spans="1:13">
      <c r="A4" s="64">
        <f>RA!A8</f>
        <v>42414</v>
      </c>
      <c r="B4" s="12">
        <v>12</v>
      </c>
      <c r="C4" s="62" t="s">
        <v>6</v>
      </c>
      <c r="D4" s="62"/>
      <c r="E4" s="15">
        <f>VLOOKUP(C4,RA!B8:D36,3,0)</f>
        <v>858101.59039999999</v>
      </c>
      <c r="F4" s="25">
        <f>VLOOKUP(C4,RA!B8:I39,8,0)</f>
        <v>227111.85019999999</v>
      </c>
      <c r="G4" s="16">
        <f t="shared" ref="G4:G40" si="0">E4-F4</f>
        <v>630989.7402</v>
      </c>
      <c r="H4" s="27">
        <f>RA!J8</f>
        <v>26.4667788453967</v>
      </c>
      <c r="I4" s="20">
        <f>VLOOKUP(B4,RMS!B:D,3,FALSE)</f>
        <v>858102.74335640995</v>
      </c>
      <c r="J4" s="21">
        <f>VLOOKUP(B4,RMS!B:E,4,FALSE)</f>
        <v>630989.76022991503</v>
      </c>
      <c r="K4" s="22">
        <f t="shared" ref="K4:K40" si="1">E4-I4</f>
        <v>-1.1529564099619165</v>
      </c>
      <c r="L4" s="22">
        <f t="shared" ref="L4:L40" si="2">G4-J4</f>
        <v>-2.0029915031045675E-2</v>
      </c>
    </row>
    <row r="5" spans="1:13">
      <c r="A5" s="64"/>
      <c r="B5" s="12">
        <v>13</v>
      </c>
      <c r="C5" s="62" t="s">
        <v>7</v>
      </c>
      <c r="D5" s="62"/>
      <c r="E5" s="15">
        <f>VLOOKUP(C5,RA!B8:D37,3,0)</f>
        <v>186677.6986</v>
      </c>
      <c r="F5" s="25">
        <f>VLOOKUP(C5,RA!B9:I40,8,0)</f>
        <v>32398.9653</v>
      </c>
      <c r="G5" s="16">
        <f t="shared" si="0"/>
        <v>154278.73329999999</v>
      </c>
      <c r="H5" s="27">
        <f>RA!J9</f>
        <v>17.355562846005601</v>
      </c>
      <c r="I5" s="20">
        <f>VLOOKUP(B5,RMS!B:D,3,FALSE)</f>
        <v>186677.79277008501</v>
      </c>
      <c r="J5" s="21">
        <f>VLOOKUP(B5,RMS!B:E,4,FALSE)</f>
        <v>154278.73443333301</v>
      </c>
      <c r="K5" s="22">
        <f t="shared" si="1"/>
        <v>-9.4170085008954629E-2</v>
      </c>
      <c r="L5" s="22">
        <f t="shared" si="2"/>
        <v>-1.133333018515259E-3</v>
      </c>
      <c r="M5" s="32"/>
    </row>
    <row r="6" spans="1:13">
      <c r="A6" s="64"/>
      <c r="B6" s="12">
        <v>14</v>
      </c>
      <c r="C6" s="62" t="s">
        <v>8</v>
      </c>
      <c r="D6" s="62"/>
      <c r="E6" s="15">
        <f>VLOOKUP(C6,RA!B10:D38,3,0)</f>
        <v>402074.00380000001</v>
      </c>
      <c r="F6" s="25">
        <f>VLOOKUP(C6,RA!B10:I41,8,0)</f>
        <v>88806.435100000002</v>
      </c>
      <c r="G6" s="16">
        <f t="shared" si="0"/>
        <v>313267.5687</v>
      </c>
      <c r="H6" s="27">
        <f>RA!J10</f>
        <v>22.0870870189793</v>
      </c>
      <c r="I6" s="20">
        <f>VLOOKUP(B6,RMS!B:D,3,FALSE)</f>
        <v>402075.99379663402</v>
      </c>
      <c r="J6" s="21">
        <f>VLOOKUP(B6,RMS!B:E,4,FALSE)</f>
        <v>313267.567341908</v>
      </c>
      <c r="K6" s="22">
        <f>E6-I6</f>
        <v>-1.9899966340162791</v>
      </c>
      <c r="L6" s="22">
        <f t="shared" si="2"/>
        <v>1.3580920058302581E-3</v>
      </c>
      <c r="M6" s="32"/>
    </row>
    <row r="7" spans="1:13">
      <c r="A7" s="64"/>
      <c r="B7" s="12">
        <v>15</v>
      </c>
      <c r="C7" s="62" t="s">
        <v>9</v>
      </c>
      <c r="D7" s="62"/>
      <c r="E7" s="15">
        <f>VLOOKUP(C7,RA!B10:D39,3,0)</f>
        <v>81208.751600000003</v>
      </c>
      <c r="F7" s="25">
        <f>VLOOKUP(C7,RA!B11:I42,8,0)</f>
        <v>17859.178500000002</v>
      </c>
      <c r="G7" s="16">
        <f t="shared" si="0"/>
        <v>63349.573100000001</v>
      </c>
      <c r="H7" s="27">
        <f>RA!J11</f>
        <v>21.991691964391698</v>
      </c>
      <c r="I7" s="20">
        <f>VLOOKUP(B7,RMS!B:D,3,FALSE)</f>
        <v>81208.817872210901</v>
      </c>
      <c r="J7" s="21">
        <f>VLOOKUP(B7,RMS!B:E,4,FALSE)</f>
        <v>63349.573913153297</v>
      </c>
      <c r="K7" s="22">
        <f t="shared" si="1"/>
        <v>-6.6272210897295736E-2</v>
      </c>
      <c r="L7" s="22">
        <f t="shared" si="2"/>
        <v>-8.1315329589415342E-4</v>
      </c>
      <c r="M7" s="32"/>
    </row>
    <row r="8" spans="1:13">
      <c r="A8" s="64"/>
      <c r="B8" s="12">
        <v>16</v>
      </c>
      <c r="C8" s="62" t="s">
        <v>10</v>
      </c>
      <c r="D8" s="62"/>
      <c r="E8" s="15">
        <f>VLOOKUP(C8,RA!B12:D39,3,0)</f>
        <v>224983.9786</v>
      </c>
      <c r="F8" s="25">
        <f>VLOOKUP(C8,RA!B12:I43,8,0)</f>
        <v>69500.613899999997</v>
      </c>
      <c r="G8" s="16">
        <f t="shared" si="0"/>
        <v>155483.36470000001</v>
      </c>
      <c r="H8" s="27">
        <f>RA!J12</f>
        <v>30.8913613904773</v>
      </c>
      <c r="I8" s="20">
        <f>VLOOKUP(B8,RMS!B:D,3,FALSE)</f>
        <v>224983.98290085499</v>
      </c>
      <c r="J8" s="21">
        <f>VLOOKUP(B8,RMS!B:E,4,FALSE)</f>
        <v>155483.36334188</v>
      </c>
      <c r="K8" s="22">
        <f t="shared" si="1"/>
        <v>-4.3008549837395549E-3</v>
      </c>
      <c r="L8" s="22">
        <f t="shared" si="2"/>
        <v>1.3581200037151575E-3</v>
      </c>
      <c r="M8" s="32"/>
    </row>
    <row r="9" spans="1:13">
      <c r="A9" s="64"/>
      <c r="B9" s="12">
        <v>17</v>
      </c>
      <c r="C9" s="62" t="s">
        <v>11</v>
      </c>
      <c r="D9" s="62"/>
      <c r="E9" s="15">
        <f>VLOOKUP(C9,RA!B12:D40,3,0)</f>
        <v>530136.28599999996</v>
      </c>
      <c r="F9" s="25">
        <f>VLOOKUP(C9,RA!B13:I44,8,0)</f>
        <v>152659.7788</v>
      </c>
      <c r="G9" s="16">
        <f t="shared" si="0"/>
        <v>377476.50719999999</v>
      </c>
      <c r="H9" s="27">
        <f>RA!J13</f>
        <v>28.7963270637166</v>
      </c>
      <c r="I9" s="20">
        <f>VLOOKUP(B9,RMS!B:D,3,FALSE)</f>
        <v>530136.605921368</v>
      </c>
      <c r="J9" s="21">
        <f>VLOOKUP(B9,RMS!B:E,4,FALSE)</f>
        <v>377476.50527435902</v>
      </c>
      <c r="K9" s="22">
        <f t="shared" si="1"/>
        <v>-0.31992136803455651</v>
      </c>
      <c r="L9" s="22">
        <f t="shared" si="2"/>
        <v>1.9256409723311663E-3</v>
      </c>
      <c r="M9" s="32"/>
    </row>
    <row r="10" spans="1:13">
      <c r="A10" s="64"/>
      <c r="B10" s="12">
        <v>18</v>
      </c>
      <c r="C10" s="62" t="s">
        <v>12</v>
      </c>
      <c r="D10" s="62"/>
      <c r="E10" s="15">
        <f>VLOOKUP(C10,RA!B14:D41,3,0)</f>
        <v>173233.24489999999</v>
      </c>
      <c r="F10" s="25">
        <f>VLOOKUP(C10,RA!B14:I44,8,0)</f>
        <v>41487.763200000001</v>
      </c>
      <c r="G10" s="16">
        <f t="shared" si="0"/>
        <v>131745.4817</v>
      </c>
      <c r="H10" s="27">
        <f>RA!J14</f>
        <v>23.949076993823599</v>
      </c>
      <c r="I10" s="20">
        <f>VLOOKUP(B10,RMS!B:D,3,FALSE)</f>
        <v>173233.24136923099</v>
      </c>
      <c r="J10" s="21">
        <f>VLOOKUP(B10,RMS!B:E,4,FALSE)</f>
        <v>131745.48291453</v>
      </c>
      <c r="K10" s="22">
        <f t="shared" si="1"/>
        <v>3.5307689977344126E-3</v>
      </c>
      <c r="L10" s="22">
        <f t="shared" si="2"/>
        <v>-1.2145299988333136E-3</v>
      </c>
      <c r="M10" s="32"/>
    </row>
    <row r="11" spans="1:13">
      <c r="A11" s="64"/>
      <c r="B11" s="12">
        <v>19</v>
      </c>
      <c r="C11" s="62" t="s">
        <v>13</v>
      </c>
      <c r="D11" s="62"/>
      <c r="E11" s="15">
        <f>VLOOKUP(C11,RA!B14:D42,3,0)</f>
        <v>98306.429099999994</v>
      </c>
      <c r="F11" s="25">
        <f>VLOOKUP(C11,RA!B15:I45,8,0)</f>
        <v>24917.361400000002</v>
      </c>
      <c r="G11" s="16">
        <f t="shared" si="0"/>
        <v>73389.067699999985</v>
      </c>
      <c r="H11" s="27">
        <f>RA!J15</f>
        <v>25.346624455917699</v>
      </c>
      <c r="I11" s="20">
        <f>VLOOKUP(B11,RMS!B:D,3,FALSE)</f>
        <v>98306.512660683802</v>
      </c>
      <c r="J11" s="21">
        <f>VLOOKUP(B11,RMS!B:E,4,FALSE)</f>
        <v>73389.067869230799</v>
      </c>
      <c r="K11" s="22">
        <f t="shared" si="1"/>
        <v>-8.3560683808173053E-2</v>
      </c>
      <c r="L11" s="22">
        <f t="shared" si="2"/>
        <v>-1.6923081420827657E-4</v>
      </c>
      <c r="M11" s="32"/>
    </row>
    <row r="12" spans="1:13">
      <c r="A12" s="64"/>
      <c r="B12" s="12">
        <v>21</v>
      </c>
      <c r="C12" s="62" t="s">
        <v>14</v>
      </c>
      <c r="D12" s="62"/>
      <c r="E12" s="15">
        <f>VLOOKUP(C12,RA!B16:D43,3,0)</f>
        <v>1421155.527</v>
      </c>
      <c r="F12" s="25">
        <f>VLOOKUP(C12,RA!B16:I46,8,0)</f>
        <v>83596.223299999998</v>
      </c>
      <c r="G12" s="16">
        <f t="shared" si="0"/>
        <v>1337559.3037</v>
      </c>
      <c r="H12" s="27">
        <f>RA!J16</f>
        <v>5.8822712723404802</v>
      </c>
      <c r="I12" s="20">
        <f>VLOOKUP(B12,RMS!B:D,3,FALSE)</f>
        <v>1421154.6176811999</v>
      </c>
      <c r="J12" s="21">
        <f>VLOOKUP(B12,RMS!B:E,4,FALSE)</f>
        <v>1337559.3039991499</v>
      </c>
      <c r="K12" s="22">
        <f t="shared" si="1"/>
        <v>0.90931880008429289</v>
      </c>
      <c r="L12" s="22">
        <f t="shared" si="2"/>
        <v>-2.991498913615942E-4</v>
      </c>
      <c r="M12" s="32"/>
    </row>
    <row r="13" spans="1:13">
      <c r="A13" s="64"/>
      <c r="B13" s="12">
        <v>22</v>
      </c>
      <c r="C13" s="62" t="s">
        <v>15</v>
      </c>
      <c r="D13" s="62"/>
      <c r="E13" s="15">
        <f>VLOOKUP(C13,RA!B16:D44,3,0)</f>
        <v>1761002.5814</v>
      </c>
      <c r="F13" s="25">
        <f>VLOOKUP(C13,RA!B17:I47,8,0)</f>
        <v>191109.08530000001</v>
      </c>
      <c r="G13" s="16">
        <f t="shared" si="0"/>
        <v>1569893.4961000001</v>
      </c>
      <c r="H13" s="27">
        <f>RA!J17</f>
        <v>10.8522887654184</v>
      </c>
      <c r="I13" s="20">
        <f>VLOOKUP(B13,RMS!B:D,3,FALSE)</f>
        <v>1761002.5794307699</v>
      </c>
      <c r="J13" s="21">
        <f>VLOOKUP(B13,RMS!B:E,4,FALSE)</f>
        <v>1569893.4961769199</v>
      </c>
      <c r="K13" s="22">
        <f t="shared" si="1"/>
        <v>1.9692301284521818E-3</v>
      </c>
      <c r="L13" s="22">
        <f t="shared" si="2"/>
        <v>-7.6919794082641602E-5</v>
      </c>
      <c r="M13" s="32"/>
    </row>
    <row r="14" spans="1:13">
      <c r="A14" s="64"/>
      <c r="B14" s="12">
        <v>23</v>
      </c>
      <c r="C14" s="62" t="s">
        <v>16</v>
      </c>
      <c r="D14" s="62"/>
      <c r="E14" s="15">
        <f>VLOOKUP(C14,RA!B18:D44,3,0)</f>
        <v>4978391.4378000004</v>
      </c>
      <c r="F14" s="25">
        <f>VLOOKUP(C14,RA!B18:I48,8,0)</f>
        <v>460513.04599999997</v>
      </c>
      <c r="G14" s="16">
        <f t="shared" si="0"/>
        <v>4517878.3918000003</v>
      </c>
      <c r="H14" s="27">
        <f>RA!J18</f>
        <v>9.2502377877201507</v>
      </c>
      <c r="I14" s="20">
        <f>VLOOKUP(B14,RMS!B:D,3,FALSE)</f>
        <v>4978390.8238794897</v>
      </c>
      <c r="J14" s="21">
        <f>VLOOKUP(B14,RMS!B:E,4,FALSE)</f>
        <v>4517878.3486410296</v>
      </c>
      <c r="K14" s="22">
        <f t="shared" si="1"/>
        <v>0.61392051074653864</v>
      </c>
      <c r="L14" s="22">
        <f t="shared" si="2"/>
        <v>4.3158970773220062E-2</v>
      </c>
      <c r="M14" s="32"/>
    </row>
    <row r="15" spans="1:13">
      <c r="A15" s="64"/>
      <c r="B15" s="12">
        <v>24</v>
      </c>
      <c r="C15" s="62" t="s">
        <v>17</v>
      </c>
      <c r="D15" s="62"/>
      <c r="E15" s="15">
        <f>VLOOKUP(C15,RA!B18:D45,3,0)</f>
        <v>926155.20759999997</v>
      </c>
      <c r="F15" s="25">
        <f>VLOOKUP(C15,RA!B19:I49,8,0)</f>
        <v>118765.1289</v>
      </c>
      <c r="G15" s="16">
        <f t="shared" si="0"/>
        <v>807390.07869999995</v>
      </c>
      <c r="H15" s="27">
        <f>RA!J19</f>
        <v>12.8234585224396</v>
      </c>
      <c r="I15" s="20">
        <f>VLOOKUP(B15,RMS!B:D,3,FALSE)</f>
        <v>926155.24384017102</v>
      </c>
      <c r="J15" s="21">
        <f>VLOOKUP(B15,RMS!B:E,4,FALSE)</f>
        <v>807390.08075982903</v>
      </c>
      <c r="K15" s="22">
        <f t="shared" si="1"/>
        <v>-3.6240171059034765E-2</v>
      </c>
      <c r="L15" s="22">
        <f t="shared" si="2"/>
        <v>-2.0598290720954537E-3</v>
      </c>
      <c r="M15" s="32"/>
    </row>
    <row r="16" spans="1:13">
      <c r="A16" s="64"/>
      <c r="B16" s="12">
        <v>25</v>
      </c>
      <c r="C16" s="62" t="s">
        <v>18</v>
      </c>
      <c r="D16" s="62"/>
      <c r="E16" s="15">
        <f>VLOOKUP(C16,RA!B20:D46,3,0)</f>
        <v>860658.26100000006</v>
      </c>
      <c r="F16" s="25">
        <f>VLOOKUP(C16,RA!B20:I50,8,0)</f>
        <v>106386.4385</v>
      </c>
      <c r="G16" s="16">
        <f t="shared" si="0"/>
        <v>754271.82250000001</v>
      </c>
      <c r="H16" s="27">
        <f>RA!J20</f>
        <v>12.3610547090304</v>
      </c>
      <c r="I16" s="20">
        <f>VLOOKUP(B16,RMS!B:D,3,FALSE)</f>
        <v>860658.26969999995</v>
      </c>
      <c r="J16" s="21">
        <f>VLOOKUP(B16,RMS!B:E,4,FALSE)</f>
        <v>754271.82250000001</v>
      </c>
      <c r="K16" s="22">
        <f t="shared" si="1"/>
        <v>-8.6999998893588781E-3</v>
      </c>
      <c r="L16" s="22">
        <f t="shared" si="2"/>
        <v>0</v>
      </c>
      <c r="M16" s="32"/>
    </row>
    <row r="17" spans="1:13">
      <c r="A17" s="64"/>
      <c r="B17" s="12">
        <v>26</v>
      </c>
      <c r="C17" s="62" t="s">
        <v>19</v>
      </c>
      <c r="D17" s="62"/>
      <c r="E17" s="15">
        <f>VLOOKUP(C17,RA!B20:D47,3,0)</f>
        <v>628637.8003</v>
      </c>
      <c r="F17" s="25">
        <f>VLOOKUP(C17,RA!B21:I51,8,0)</f>
        <v>96141.881899999993</v>
      </c>
      <c r="G17" s="16">
        <f t="shared" si="0"/>
        <v>532495.91839999997</v>
      </c>
      <c r="H17" s="27">
        <f>RA!J21</f>
        <v>15.2936845118316</v>
      </c>
      <c r="I17" s="20">
        <f>VLOOKUP(B17,RMS!B:D,3,FALSE)</f>
        <v>628637.47668965301</v>
      </c>
      <c r="J17" s="21">
        <f>VLOOKUP(B17,RMS!B:E,4,FALSE)</f>
        <v>532495.91759224003</v>
      </c>
      <c r="K17" s="22">
        <f t="shared" si="1"/>
        <v>0.32361034699715674</v>
      </c>
      <c r="L17" s="22">
        <f t="shared" si="2"/>
        <v>8.0775993410497904E-4</v>
      </c>
      <c r="M17" s="32"/>
    </row>
    <row r="18" spans="1:13">
      <c r="A18" s="64"/>
      <c r="B18" s="12">
        <v>27</v>
      </c>
      <c r="C18" s="62" t="s">
        <v>20</v>
      </c>
      <c r="D18" s="62"/>
      <c r="E18" s="15">
        <f>VLOOKUP(C18,RA!B22:D48,3,0)</f>
        <v>1859362.9938000001</v>
      </c>
      <c r="F18" s="25">
        <f>VLOOKUP(C18,RA!B22:I52,8,0)</f>
        <v>119318.1413</v>
      </c>
      <c r="G18" s="16">
        <f t="shared" si="0"/>
        <v>1740044.8525</v>
      </c>
      <c r="H18" s="27">
        <f>RA!J22</f>
        <v>6.4171515566279096</v>
      </c>
      <c r="I18" s="20">
        <f>VLOOKUP(B18,RMS!B:D,3,FALSE)</f>
        <v>1859364.9547333301</v>
      </c>
      <c r="J18" s="21">
        <f>VLOOKUP(B18,RMS!B:E,4,FALSE)</f>
        <v>1740044.86156667</v>
      </c>
      <c r="K18" s="22">
        <f t="shared" si="1"/>
        <v>-1.9609333300031722</v>
      </c>
      <c r="L18" s="22">
        <f t="shared" si="2"/>
        <v>-9.0666699688881636E-3</v>
      </c>
      <c r="M18" s="32"/>
    </row>
    <row r="19" spans="1:13">
      <c r="A19" s="64"/>
      <c r="B19" s="12">
        <v>29</v>
      </c>
      <c r="C19" s="62" t="s">
        <v>21</v>
      </c>
      <c r="D19" s="62"/>
      <c r="E19" s="15">
        <f>VLOOKUP(C19,RA!B22:D49,3,0)</f>
        <v>2478445.0115999999</v>
      </c>
      <c r="F19" s="25">
        <f>VLOOKUP(C19,RA!B23:I53,8,0)</f>
        <v>418071.74459999998</v>
      </c>
      <c r="G19" s="16">
        <f t="shared" si="0"/>
        <v>2060373.267</v>
      </c>
      <c r="H19" s="27">
        <f>RA!J23</f>
        <v>16.868308259544801</v>
      </c>
      <c r="I19" s="20">
        <f>VLOOKUP(B19,RMS!B:D,3,FALSE)</f>
        <v>2478446.4351136801</v>
      </c>
      <c r="J19" s="21">
        <f>VLOOKUP(B19,RMS!B:E,4,FALSE)</f>
        <v>2060373.3057051301</v>
      </c>
      <c r="K19" s="22">
        <f t="shared" si="1"/>
        <v>-1.4235136802308261</v>
      </c>
      <c r="L19" s="22">
        <f t="shared" si="2"/>
        <v>-3.8705130107700825E-2</v>
      </c>
      <c r="M19" s="32"/>
    </row>
    <row r="20" spans="1:13">
      <c r="A20" s="64"/>
      <c r="B20" s="12">
        <v>31</v>
      </c>
      <c r="C20" s="62" t="s">
        <v>22</v>
      </c>
      <c r="D20" s="62"/>
      <c r="E20" s="15">
        <f>VLOOKUP(C20,RA!B24:D50,3,0)</f>
        <v>365952.4498</v>
      </c>
      <c r="F20" s="25">
        <f>VLOOKUP(C20,RA!B24:I54,8,0)</f>
        <v>67182.890299999999</v>
      </c>
      <c r="G20" s="16">
        <f t="shared" si="0"/>
        <v>298769.55949999997</v>
      </c>
      <c r="H20" s="27">
        <f>RA!J24</f>
        <v>18.358366049118299</v>
      </c>
      <c r="I20" s="20">
        <f>VLOOKUP(B20,RMS!B:D,3,FALSE)</f>
        <v>365952.40979911498</v>
      </c>
      <c r="J20" s="21">
        <f>VLOOKUP(B20,RMS!B:E,4,FALSE)</f>
        <v>298769.55633099301</v>
      </c>
      <c r="K20" s="22">
        <f t="shared" si="1"/>
        <v>4.0000885026529431E-2</v>
      </c>
      <c r="L20" s="22">
        <f t="shared" si="2"/>
        <v>3.1690069590695202E-3</v>
      </c>
      <c r="M20" s="32"/>
    </row>
    <row r="21" spans="1:13">
      <c r="A21" s="64"/>
      <c r="B21" s="12">
        <v>32</v>
      </c>
      <c r="C21" s="62" t="s">
        <v>23</v>
      </c>
      <c r="D21" s="62"/>
      <c r="E21" s="15">
        <f>VLOOKUP(C21,RA!B24:D51,3,0)</f>
        <v>412230.07520000002</v>
      </c>
      <c r="F21" s="25">
        <f>VLOOKUP(C21,RA!B25:I55,8,0)</f>
        <v>38837.659500000002</v>
      </c>
      <c r="G21" s="16">
        <f t="shared" si="0"/>
        <v>373392.41570000001</v>
      </c>
      <c r="H21" s="27">
        <f>RA!J25</f>
        <v>9.4213551694784297</v>
      </c>
      <c r="I21" s="20">
        <f>VLOOKUP(B21,RMS!B:D,3,FALSE)</f>
        <v>412230.05621373601</v>
      </c>
      <c r="J21" s="21">
        <f>VLOOKUP(B21,RMS!B:E,4,FALSE)</f>
        <v>373392.42598402902</v>
      </c>
      <c r="K21" s="22">
        <f t="shared" si="1"/>
        <v>1.8986264010891318E-2</v>
      </c>
      <c r="L21" s="22">
        <f t="shared" si="2"/>
        <v>-1.0284029005561024E-2</v>
      </c>
      <c r="M21" s="32"/>
    </row>
    <row r="22" spans="1:13">
      <c r="A22" s="64"/>
      <c r="B22" s="12">
        <v>33</v>
      </c>
      <c r="C22" s="62" t="s">
        <v>24</v>
      </c>
      <c r="D22" s="62"/>
      <c r="E22" s="15">
        <f>VLOOKUP(C22,RA!B26:D52,3,0)</f>
        <v>503763.10580000002</v>
      </c>
      <c r="F22" s="25">
        <f>VLOOKUP(C22,RA!B26:I56,8,0)</f>
        <v>115913.9195</v>
      </c>
      <c r="G22" s="16">
        <f t="shared" si="0"/>
        <v>387849.1863</v>
      </c>
      <c r="H22" s="27">
        <f>RA!J26</f>
        <v>23.009608715970401</v>
      </c>
      <c r="I22" s="20">
        <f>VLOOKUP(B22,RMS!B:D,3,FALSE)</f>
        <v>503763.06325562397</v>
      </c>
      <c r="J22" s="21">
        <f>VLOOKUP(B22,RMS!B:E,4,FALSE)</f>
        <v>387849.19110718102</v>
      </c>
      <c r="K22" s="22">
        <f t="shared" si="1"/>
        <v>4.2544376046862453E-2</v>
      </c>
      <c r="L22" s="22">
        <f t="shared" si="2"/>
        <v>-4.8071810160763562E-3</v>
      </c>
      <c r="M22" s="32"/>
    </row>
    <row r="23" spans="1:13">
      <c r="A23" s="64"/>
      <c r="B23" s="12">
        <v>34</v>
      </c>
      <c r="C23" s="62" t="s">
        <v>25</v>
      </c>
      <c r="D23" s="62"/>
      <c r="E23" s="15">
        <f>VLOOKUP(C23,RA!B26:D53,3,0)</f>
        <v>269863.3125</v>
      </c>
      <c r="F23" s="25">
        <f>VLOOKUP(C23,RA!B27:I57,8,0)</f>
        <v>74304.451799999995</v>
      </c>
      <c r="G23" s="16">
        <f t="shared" si="0"/>
        <v>195558.86070000002</v>
      </c>
      <c r="H23" s="27">
        <f>RA!J27</f>
        <v>27.534106474736198</v>
      </c>
      <c r="I23" s="20">
        <f>VLOOKUP(B23,RMS!B:D,3,FALSE)</f>
        <v>269863.14362414298</v>
      </c>
      <c r="J23" s="21">
        <f>VLOOKUP(B23,RMS!B:E,4,FALSE)</f>
        <v>195558.877324642</v>
      </c>
      <c r="K23" s="22">
        <f t="shared" si="1"/>
        <v>0.16887585702352226</v>
      </c>
      <c r="L23" s="22">
        <f t="shared" si="2"/>
        <v>-1.6624641983071342E-2</v>
      </c>
      <c r="M23" s="32"/>
    </row>
    <row r="24" spans="1:13">
      <c r="A24" s="64"/>
      <c r="B24" s="12">
        <v>35</v>
      </c>
      <c r="C24" s="62" t="s">
        <v>26</v>
      </c>
      <c r="D24" s="62"/>
      <c r="E24" s="15">
        <f>VLOOKUP(C24,RA!B28:D54,3,0)</f>
        <v>774779.86410000001</v>
      </c>
      <c r="F24" s="25">
        <f>VLOOKUP(C24,RA!B28:I58,8,0)</f>
        <v>37776.447399999997</v>
      </c>
      <c r="G24" s="16">
        <f t="shared" si="0"/>
        <v>737003.41670000006</v>
      </c>
      <c r="H24" s="27">
        <f>RA!J28</f>
        <v>4.8757652528672599</v>
      </c>
      <c r="I24" s="20">
        <f>VLOOKUP(B24,RMS!B:D,3,FALSE)</f>
        <v>774779.86410000001</v>
      </c>
      <c r="J24" s="21">
        <f>VLOOKUP(B24,RMS!B:E,4,FALSE)</f>
        <v>737003.41059999994</v>
      </c>
      <c r="K24" s="22">
        <f t="shared" si="1"/>
        <v>0</v>
      </c>
      <c r="L24" s="22">
        <f t="shared" si="2"/>
        <v>6.1000001151114702E-3</v>
      </c>
      <c r="M24" s="32"/>
    </row>
    <row r="25" spans="1:13">
      <c r="A25" s="64"/>
      <c r="B25" s="12">
        <v>36</v>
      </c>
      <c r="C25" s="62" t="s">
        <v>27</v>
      </c>
      <c r="D25" s="62"/>
      <c r="E25" s="15">
        <f>VLOOKUP(C25,RA!B28:D55,3,0)</f>
        <v>875003.27240000002</v>
      </c>
      <c r="F25" s="25">
        <f>VLOOKUP(C25,RA!B29:I59,8,0)</f>
        <v>154434.17569999999</v>
      </c>
      <c r="G25" s="16">
        <f t="shared" si="0"/>
        <v>720569.09669999999</v>
      </c>
      <c r="H25" s="27">
        <f>RA!J29</f>
        <v>17.6495540726849</v>
      </c>
      <c r="I25" s="20">
        <f>VLOOKUP(B25,RMS!B:D,3,FALSE)</f>
        <v>875005.135628319</v>
      </c>
      <c r="J25" s="21">
        <f>VLOOKUP(B25,RMS!B:E,4,FALSE)</f>
        <v>720569.04642354301</v>
      </c>
      <c r="K25" s="22">
        <f t="shared" si="1"/>
        <v>-1.8632283189799637</v>
      </c>
      <c r="L25" s="22">
        <f t="shared" si="2"/>
        <v>5.0276456982828677E-2</v>
      </c>
      <c r="M25" s="32"/>
    </row>
    <row r="26" spans="1:13">
      <c r="A26" s="64"/>
      <c r="B26" s="12">
        <v>37</v>
      </c>
      <c r="C26" s="62" t="s">
        <v>71</v>
      </c>
      <c r="D26" s="62"/>
      <c r="E26" s="15">
        <f>VLOOKUP(C26,RA!B30:D56,3,0)</f>
        <v>895300.5993</v>
      </c>
      <c r="F26" s="25">
        <f>VLOOKUP(C26,RA!B30:I60,8,0)</f>
        <v>122311.6633</v>
      </c>
      <c r="G26" s="16">
        <f t="shared" si="0"/>
        <v>772988.93599999999</v>
      </c>
      <c r="H26" s="27">
        <f>RA!J30</f>
        <v>13.6615192032297</v>
      </c>
      <c r="I26" s="20">
        <f>VLOOKUP(B26,RMS!B:D,3,FALSE)</f>
        <v>895300.60835929203</v>
      </c>
      <c r="J26" s="21">
        <f>VLOOKUP(B26,RMS!B:E,4,FALSE)</f>
        <v>772988.922684522</v>
      </c>
      <c r="K26" s="22">
        <f t="shared" si="1"/>
        <v>-9.0592920314520597E-3</v>
      </c>
      <c r="L26" s="22">
        <f t="shared" si="2"/>
        <v>1.3315477990545332E-2</v>
      </c>
      <c r="M26" s="32"/>
    </row>
    <row r="27" spans="1:13">
      <c r="A27" s="64"/>
      <c r="B27" s="12">
        <v>38</v>
      </c>
      <c r="C27" s="62" t="s">
        <v>29</v>
      </c>
      <c r="D27" s="62"/>
      <c r="E27" s="15">
        <f>VLOOKUP(C27,RA!B30:D57,3,0)</f>
        <v>354799.98450000002</v>
      </c>
      <c r="F27" s="25">
        <f>VLOOKUP(C27,RA!B31:I61,8,0)</f>
        <v>30534.144499999999</v>
      </c>
      <c r="G27" s="16">
        <f t="shared" si="0"/>
        <v>324265.84000000003</v>
      </c>
      <c r="H27" s="27">
        <f>RA!J31</f>
        <v>8.6060163004319392</v>
      </c>
      <c r="I27" s="20">
        <f>VLOOKUP(B27,RMS!B:D,3,FALSE)</f>
        <v>354799.97708849597</v>
      </c>
      <c r="J27" s="21">
        <f>VLOOKUP(B27,RMS!B:E,4,FALSE)</f>
        <v>324265.83513982297</v>
      </c>
      <c r="K27" s="22">
        <f t="shared" si="1"/>
        <v>7.4115040479227901E-3</v>
      </c>
      <c r="L27" s="22">
        <f t="shared" si="2"/>
        <v>4.8601770540699363E-3</v>
      </c>
      <c r="M27" s="32"/>
    </row>
    <row r="28" spans="1:13">
      <c r="A28" s="64"/>
      <c r="B28" s="12">
        <v>39</v>
      </c>
      <c r="C28" s="62" t="s">
        <v>30</v>
      </c>
      <c r="D28" s="62"/>
      <c r="E28" s="15">
        <f>VLOOKUP(C28,RA!B32:D58,3,0)</f>
        <v>137698.12229999999</v>
      </c>
      <c r="F28" s="25">
        <f>VLOOKUP(C28,RA!B32:I62,8,0)</f>
        <v>37428.815399999999</v>
      </c>
      <c r="G28" s="16">
        <f t="shared" si="0"/>
        <v>100269.3069</v>
      </c>
      <c r="H28" s="27">
        <f>RA!J32</f>
        <v>27.1817906989716</v>
      </c>
      <c r="I28" s="20">
        <f>VLOOKUP(B28,RMS!B:D,3,FALSE)</f>
        <v>137698.073856501</v>
      </c>
      <c r="J28" s="21">
        <f>VLOOKUP(B28,RMS!B:E,4,FALSE)</f>
        <v>100269.32363847501</v>
      </c>
      <c r="K28" s="22">
        <f t="shared" si="1"/>
        <v>4.8443498992128298E-2</v>
      </c>
      <c r="L28" s="22">
        <f t="shared" si="2"/>
        <v>-1.6738475009333342E-2</v>
      </c>
      <c r="M28" s="32"/>
    </row>
    <row r="29" spans="1:13">
      <c r="A29" s="64"/>
      <c r="B29" s="12">
        <v>40</v>
      </c>
      <c r="C29" s="62" t="s">
        <v>74</v>
      </c>
      <c r="D29" s="62"/>
      <c r="E29" s="15">
        <f>VLOOKUP(C29,RA!B32:D59,3,0)</f>
        <v>1.7948999999999999</v>
      </c>
      <c r="F29" s="25">
        <f>VLOOKUP(C29,RA!B33:I63,8,0)</f>
        <v>0.95389999999999997</v>
      </c>
      <c r="G29" s="16">
        <f t="shared" si="0"/>
        <v>0.84099999999999997</v>
      </c>
      <c r="H29" s="27">
        <f>RA!J33</f>
        <v>53.145022006796999</v>
      </c>
      <c r="I29" s="20">
        <f>VLOOKUP(B29,RMS!B:D,3,FALSE)</f>
        <v>1.7948999999999999</v>
      </c>
      <c r="J29" s="21">
        <f>VLOOKUP(B29,RMS!B:E,4,FALSE)</f>
        <v>0.84099999999999997</v>
      </c>
      <c r="K29" s="22">
        <f t="shared" si="1"/>
        <v>0</v>
      </c>
      <c r="L29" s="22">
        <f t="shared" si="2"/>
        <v>0</v>
      </c>
      <c r="M29" s="32"/>
    </row>
    <row r="30" spans="1:13" ht="12" thickBot="1">
      <c r="A30" s="64"/>
      <c r="B30" s="12">
        <v>42</v>
      </c>
      <c r="C30" s="62" t="s">
        <v>31</v>
      </c>
      <c r="D30" s="62"/>
      <c r="E30" s="15">
        <f>VLOOKUP(C30,RA!B34:D61,3,0)</f>
        <v>159722.85339999999</v>
      </c>
      <c r="F30" s="25">
        <f>VLOOKUP(C30,RA!B34:I65,8,0)</f>
        <v>24300.306700000001</v>
      </c>
      <c r="G30" s="16">
        <f t="shared" si="0"/>
        <v>135422.54670000001</v>
      </c>
      <c r="H30" s="27">
        <f>RA!J34</f>
        <v>15.214044942675701</v>
      </c>
      <c r="I30" s="20">
        <f>VLOOKUP(B30,RMS!B:D,3,FALSE)</f>
        <v>159722.85089999999</v>
      </c>
      <c r="J30" s="21">
        <f>VLOOKUP(B30,RMS!B:E,4,FALSE)</f>
        <v>135422.54629999999</v>
      </c>
      <c r="K30" s="22">
        <f t="shared" si="1"/>
        <v>2.5000000023283064E-3</v>
      </c>
      <c r="L30" s="22">
        <f t="shared" si="2"/>
        <v>4.0000001899898052E-4</v>
      </c>
      <c r="M30" s="32"/>
    </row>
    <row r="31" spans="1:13" s="34" customFormat="1" ht="12" thickBot="1">
      <c r="A31" s="64"/>
      <c r="B31" s="12">
        <v>70</v>
      </c>
      <c r="C31" s="65" t="s">
        <v>68</v>
      </c>
      <c r="D31" s="66"/>
      <c r="E31" s="15">
        <f>VLOOKUP(C31,RA!B35:D62,3,0)</f>
        <v>180077.87</v>
      </c>
      <c r="F31" s="25">
        <f>VLOOKUP(C31,RA!B35:I66,8,0)</f>
        <v>5824.2</v>
      </c>
      <c r="G31" s="16">
        <f t="shared" si="0"/>
        <v>174253.66999999998</v>
      </c>
      <c r="H31" s="27">
        <f>RA!J35</f>
        <v>3.23426748661565</v>
      </c>
      <c r="I31" s="20">
        <f>VLOOKUP(B31,RMS!B:D,3,FALSE)</f>
        <v>180077.87</v>
      </c>
      <c r="J31" s="21">
        <f>VLOOKUP(B31,RMS!B:E,4,FALSE)</f>
        <v>174253.67</v>
      </c>
      <c r="K31" s="22">
        <f t="shared" si="1"/>
        <v>0</v>
      </c>
      <c r="L31" s="22">
        <f t="shared" si="2"/>
        <v>0</v>
      </c>
    </row>
    <row r="32" spans="1:13">
      <c r="A32" s="64"/>
      <c r="B32" s="12">
        <v>71</v>
      </c>
      <c r="C32" s="62" t="s">
        <v>35</v>
      </c>
      <c r="D32" s="62"/>
      <c r="E32" s="15">
        <f>VLOOKUP(C32,RA!B34:D62,3,0)</f>
        <v>175793.2</v>
      </c>
      <c r="F32" s="25">
        <f>VLOOKUP(C32,RA!B34:I66,8,0)</f>
        <v>-18147.07</v>
      </c>
      <c r="G32" s="16">
        <f t="shared" si="0"/>
        <v>193940.27000000002</v>
      </c>
      <c r="H32" s="27">
        <f>RA!J35</f>
        <v>3.23426748661565</v>
      </c>
      <c r="I32" s="20">
        <f>VLOOKUP(B32,RMS!B:D,3,FALSE)</f>
        <v>175793.2</v>
      </c>
      <c r="J32" s="21">
        <f>VLOOKUP(B32,RMS!B:E,4,FALSE)</f>
        <v>193940.27</v>
      </c>
      <c r="K32" s="22">
        <f t="shared" si="1"/>
        <v>0</v>
      </c>
      <c r="L32" s="22">
        <f t="shared" si="2"/>
        <v>0</v>
      </c>
      <c r="M32" s="32"/>
    </row>
    <row r="33" spans="1:13">
      <c r="A33" s="64"/>
      <c r="B33" s="12">
        <v>72</v>
      </c>
      <c r="C33" s="62" t="s">
        <v>36</v>
      </c>
      <c r="D33" s="62"/>
      <c r="E33" s="15">
        <f>VLOOKUP(C33,RA!B34:D63,3,0)</f>
        <v>16447.86</v>
      </c>
      <c r="F33" s="25">
        <f>VLOOKUP(C33,RA!B34:I67,8,0)</f>
        <v>77.78</v>
      </c>
      <c r="G33" s="16">
        <f t="shared" si="0"/>
        <v>16370.08</v>
      </c>
      <c r="H33" s="27">
        <f>RA!J34</f>
        <v>15.214044942675701</v>
      </c>
      <c r="I33" s="20">
        <f>VLOOKUP(B33,RMS!B:D,3,FALSE)</f>
        <v>16447.86</v>
      </c>
      <c r="J33" s="21">
        <f>VLOOKUP(B33,RMS!B:E,4,FALSE)</f>
        <v>16370.08</v>
      </c>
      <c r="K33" s="22">
        <f t="shared" si="1"/>
        <v>0</v>
      </c>
      <c r="L33" s="22">
        <f t="shared" si="2"/>
        <v>0</v>
      </c>
      <c r="M33" s="32"/>
    </row>
    <row r="34" spans="1:13">
      <c r="A34" s="64"/>
      <c r="B34" s="12">
        <v>73</v>
      </c>
      <c r="C34" s="62" t="s">
        <v>37</v>
      </c>
      <c r="D34" s="62"/>
      <c r="E34" s="15">
        <f>VLOOKUP(C34,RA!B35:D64,3,0)</f>
        <v>174418.86</v>
      </c>
      <c r="F34" s="25">
        <f>VLOOKUP(C34,RA!B35:I68,8,0)</f>
        <v>-35623.17</v>
      </c>
      <c r="G34" s="16">
        <f t="shared" si="0"/>
        <v>210042.02999999997</v>
      </c>
      <c r="H34" s="27">
        <f>RA!J35</f>
        <v>3.23426748661565</v>
      </c>
      <c r="I34" s="20">
        <f>VLOOKUP(B34,RMS!B:D,3,FALSE)</f>
        <v>174418.86</v>
      </c>
      <c r="J34" s="21">
        <f>VLOOKUP(B34,RMS!B:E,4,FALSE)</f>
        <v>210042.03</v>
      </c>
      <c r="K34" s="22">
        <f t="shared" si="1"/>
        <v>0</v>
      </c>
      <c r="L34" s="22">
        <f t="shared" si="2"/>
        <v>0</v>
      </c>
      <c r="M34" s="32"/>
    </row>
    <row r="35" spans="1:13" s="34" customFormat="1">
      <c r="A35" s="64"/>
      <c r="B35" s="12">
        <v>74</v>
      </c>
      <c r="C35" s="62" t="s">
        <v>69</v>
      </c>
      <c r="D35" s="62"/>
      <c r="E35" s="15">
        <f>VLOOKUP(C35,RA!B36:D65,3,0)</f>
        <v>0</v>
      </c>
      <c r="F35" s="25">
        <f>VLOOKUP(C35,RA!B36:I69,8,0)</f>
        <v>0</v>
      </c>
      <c r="G35" s="16">
        <f t="shared" si="0"/>
        <v>0</v>
      </c>
      <c r="H35" s="27">
        <f>RA!J36</f>
        <v>-10.3229647108079</v>
      </c>
      <c r="I35" s="20">
        <f>VLOOKUP(B35,RMS!B:D,3,FALSE)</f>
        <v>0</v>
      </c>
      <c r="J35" s="21">
        <f>VLOOKUP(B35,RMS!B:E,4,FALSE)</f>
        <v>0</v>
      </c>
      <c r="K35" s="22">
        <f t="shared" si="1"/>
        <v>0</v>
      </c>
      <c r="L35" s="22">
        <f t="shared" si="2"/>
        <v>0</v>
      </c>
    </row>
    <row r="36" spans="1:13" ht="11.25" customHeight="1">
      <c r="A36" s="64"/>
      <c r="B36" s="12">
        <v>75</v>
      </c>
      <c r="C36" s="62" t="s">
        <v>32</v>
      </c>
      <c r="D36" s="62"/>
      <c r="E36" s="15">
        <f>VLOOKUP(C36,RA!B8:D65,3,0)</f>
        <v>193423.0765</v>
      </c>
      <c r="F36" s="25">
        <f>VLOOKUP(C36,RA!B8:I69,8,0)</f>
        <v>13631.542299999999</v>
      </c>
      <c r="G36" s="16">
        <f t="shared" si="0"/>
        <v>179791.53419999999</v>
      </c>
      <c r="H36" s="27">
        <f>RA!J36</f>
        <v>-10.3229647108079</v>
      </c>
      <c r="I36" s="20">
        <f>VLOOKUP(B36,RMS!B:D,3,FALSE)</f>
        <v>193423.07692307699</v>
      </c>
      <c r="J36" s="21">
        <f>VLOOKUP(B36,RMS!B:E,4,FALSE)</f>
        <v>179791.53418803401</v>
      </c>
      <c r="K36" s="22">
        <f t="shared" si="1"/>
        <v>-4.2307699914090335E-4</v>
      </c>
      <c r="L36" s="22">
        <f t="shared" si="2"/>
        <v>1.1965981684625149E-5</v>
      </c>
      <c r="M36" s="32"/>
    </row>
    <row r="37" spans="1:13">
      <c r="A37" s="64"/>
      <c r="B37" s="12">
        <v>76</v>
      </c>
      <c r="C37" s="62" t="s">
        <v>33</v>
      </c>
      <c r="D37" s="62"/>
      <c r="E37" s="15">
        <f>VLOOKUP(C37,RA!B8:D66,3,0)</f>
        <v>521915.57559999998</v>
      </c>
      <c r="F37" s="25">
        <f>VLOOKUP(C37,RA!B8:I70,8,0)</f>
        <v>31554.184799999999</v>
      </c>
      <c r="G37" s="16">
        <f t="shared" si="0"/>
        <v>490361.39079999999</v>
      </c>
      <c r="H37" s="27">
        <f>RA!J37</f>
        <v>0.47288826631549602</v>
      </c>
      <c r="I37" s="20">
        <f>VLOOKUP(B37,RMS!B:D,3,FALSE)</f>
        <v>521915.56418803398</v>
      </c>
      <c r="J37" s="21">
        <f>VLOOKUP(B37,RMS!B:E,4,FALSE)</f>
        <v>490361.39033504302</v>
      </c>
      <c r="K37" s="22">
        <f t="shared" si="1"/>
        <v>1.1411965999286622E-2</v>
      </c>
      <c r="L37" s="22">
        <f t="shared" si="2"/>
        <v>4.649569746106863E-4</v>
      </c>
      <c r="M37" s="32"/>
    </row>
    <row r="38" spans="1:13">
      <c r="A38" s="64"/>
      <c r="B38" s="12">
        <v>77</v>
      </c>
      <c r="C38" s="62" t="s">
        <v>38</v>
      </c>
      <c r="D38" s="62"/>
      <c r="E38" s="15">
        <f>VLOOKUP(C38,RA!B9:D67,3,0)</f>
        <v>156007.76</v>
      </c>
      <c r="F38" s="25">
        <f>VLOOKUP(C38,RA!B9:I71,8,0)</f>
        <v>-12351.28</v>
      </c>
      <c r="G38" s="16">
        <f t="shared" si="0"/>
        <v>168359.04000000001</v>
      </c>
      <c r="H38" s="27">
        <f>RA!J38</f>
        <v>-20.423920899379802</v>
      </c>
      <c r="I38" s="20">
        <f>VLOOKUP(B38,RMS!B:D,3,FALSE)</f>
        <v>156007.76</v>
      </c>
      <c r="J38" s="21">
        <f>VLOOKUP(B38,RMS!B:E,4,FALSE)</f>
        <v>168359.04000000001</v>
      </c>
      <c r="K38" s="22">
        <f t="shared" si="1"/>
        <v>0</v>
      </c>
      <c r="L38" s="22">
        <f t="shared" si="2"/>
        <v>0</v>
      </c>
      <c r="M38" s="32"/>
    </row>
    <row r="39" spans="1:13">
      <c r="A39" s="64"/>
      <c r="B39" s="12">
        <v>78</v>
      </c>
      <c r="C39" s="62" t="s">
        <v>39</v>
      </c>
      <c r="D39" s="62"/>
      <c r="E39" s="15">
        <f>VLOOKUP(C39,RA!B10:D68,3,0)</f>
        <v>34429.93</v>
      </c>
      <c r="F39" s="25">
        <f>VLOOKUP(C39,RA!B10:I72,8,0)</f>
        <v>4976.8599999999997</v>
      </c>
      <c r="G39" s="16">
        <f t="shared" si="0"/>
        <v>29453.07</v>
      </c>
      <c r="H39" s="27">
        <f>RA!J39</f>
        <v>0</v>
      </c>
      <c r="I39" s="20">
        <f>VLOOKUP(B39,RMS!B:D,3,FALSE)</f>
        <v>34429.93</v>
      </c>
      <c r="J39" s="21">
        <f>VLOOKUP(B39,RMS!B:E,4,FALSE)</f>
        <v>29453.07</v>
      </c>
      <c r="K39" s="22">
        <f t="shared" si="1"/>
        <v>0</v>
      </c>
      <c r="L39" s="22">
        <f t="shared" si="2"/>
        <v>0</v>
      </c>
      <c r="M39" s="32"/>
    </row>
    <row r="40" spans="1:13">
      <c r="A40" s="64"/>
      <c r="B40" s="12">
        <v>99</v>
      </c>
      <c r="C40" s="62" t="s">
        <v>34</v>
      </c>
      <c r="D40" s="62"/>
      <c r="E40" s="15">
        <f>VLOOKUP(C40,RA!B8:D69,3,0)</f>
        <v>37506.666799999999</v>
      </c>
      <c r="F40" s="25">
        <f>VLOOKUP(C40,RA!B8:I73,8,0)</f>
        <v>4604.2749999999996</v>
      </c>
      <c r="G40" s="16">
        <f t="shared" si="0"/>
        <v>32902.391799999998</v>
      </c>
      <c r="H40" s="27">
        <f>RA!J40</f>
        <v>7.0475263586245402</v>
      </c>
      <c r="I40" s="20">
        <f>VLOOKUP(B40,RMS!B:D,3,FALSE)</f>
        <v>37506.666666666701</v>
      </c>
      <c r="J40" s="21">
        <f>VLOOKUP(B40,RMS!B:E,4,FALSE)</f>
        <v>32902.391452991498</v>
      </c>
      <c r="K40" s="22">
        <f t="shared" si="1"/>
        <v>1.3333329843590036E-4</v>
      </c>
      <c r="L40" s="22">
        <f t="shared" si="2"/>
        <v>3.4700849937507883E-4</v>
      </c>
      <c r="M40" s="32"/>
    </row>
  </sheetData>
  <mergeCells count="40"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37:D37"/>
    <mergeCell ref="C38:D38"/>
    <mergeCell ref="C40:D40"/>
    <mergeCell ref="C39:D39"/>
    <mergeCell ref="C10:D10"/>
    <mergeCell ref="C23:D23"/>
    <mergeCell ref="C24:D24"/>
    <mergeCell ref="C25:D25"/>
    <mergeCell ref="C26:D26"/>
    <mergeCell ref="C28:D28"/>
    <mergeCell ref="C2:D2"/>
    <mergeCell ref="C4:D4"/>
    <mergeCell ref="C5:D5"/>
    <mergeCell ref="C6:D6"/>
    <mergeCell ref="C7:D7"/>
    <mergeCell ref="A3:D3"/>
    <mergeCell ref="A4:A40"/>
    <mergeCell ref="C30:D30"/>
    <mergeCell ref="C32:D32"/>
    <mergeCell ref="C33:D33"/>
    <mergeCell ref="C34:D34"/>
    <mergeCell ref="C36:D36"/>
    <mergeCell ref="C31:D31"/>
    <mergeCell ref="C35:D35"/>
    <mergeCell ref="C29:D29"/>
    <mergeCell ref="C27:D27"/>
  </mergeCells>
  <phoneticPr fontId="23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W45"/>
  <sheetViews>
    <sheetView workbookViewId="0">
      <selection sqref="A1:XFD1048576"/>
    </sheetView>
  </sheetViews>
  <sheetFormatPr defaultRowHeight="11.25"/>
  <cols>
    <col min="1" max="1" width="7.85546875" style="35" customWidth="1"/>
    <col min="2" max="3" width="9.140625" style="35"/>
    <col min="4" max="4" width="11.5703125" style="35" customWidth="1"/>
    <col min="5" max="5" width="10.5703125" style="35" customWidth="1"/>
    <col min="6" max="7" width="12.28515625" style="35" customWidth="1"/>
    <col min="8" max="8" width="9.140625" style="35"/>
    <col min="9" max="9" width="12.28515625" style="35" customWidth="1"/>
    <col min="10" max="10" width="9.140625" style="35"/>
    <col min="11" max="11" width="12.28515625" style="35" customWidth="1"/>
    <col min="12" max="12" width="10.5703125" style="35" customWidth="1"/>
    <col min="13" max="13" width="12.28515625" style="35" customWidth="1"/>
    <col min="14" max="15" width="14" style="35" customWidth="1"/>
    <col min="16" max="17" width="9.28515625" style="35" customWidth="1"/>
    <col min="18" max="18" width="10.5703125" style="35" customWidth="1"/>
    <col min="19" max="20" width="9.140625" style="35"/>
    <col min="21" max="21" width="10.5703125" style="35" customWidth="1"/>
    <col min="22" max="22" width="36.140625" style="35" customWidth="1"/>
    <col min="23" max="16384" width="9.140625" style="35"/>
  </cols>
  <sheetData>
    <row r="1" spans="1:23" ht="12.75">
      <c r="A1" s="67"/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38" t="s">
        <v>45</v>
      </c>
      <c r="W1" s="69"/>
    </row>
    <row r="2" spans="1:23" ht="12.75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38"/>
      <c r="W2" s="69"/>
    </row>
    <row r="3" spans="1:23" ht="23.25" thickBot="1">
      <c r="A3" s="67"/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39" t="s">
        <v>46</v>
      </c>
      <c r="W3" s="69"/>
    </row>
    <row r="4" spans="1:23" ht="12.75" thickTop="1" thickBot="1">
      <c r="A4" s="68"/>
      <c r="B4" s="68"/>
      <c r="C4" s="68"/>
      <c r="D4" s="68"/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  <c r="R4" s="68"/>
      <c r="S4" s="68"/>
      <c r="T4" s="68"/>
      <c r="U4" s="68"/>
      <c r="W4" s="69"/>
    </row>
    <row r="5" spans="1:23" ht="22.5" thickTop="1" thickBot="1">
      <c r="A5" s="40"/>
      <c r="B5" s="41"/>
      <c r="C5" s="42"/>
      <c r="D5" s="43" t="s">
        <v>0</v>
      </c>
      <c r="E5" s="43" t="s">
        <v>58</v>
      </c>
      <c r="F5" s="43" t="s">
        <v>59</v>
      </c>
      <c r="G5" s="43" t="s">
        <v>47</v>
      </c>
      <c r="H5" s="43" t="s">
        <v>48</v>
      </c>
      <c r="I5" s="43" t="s">
        <v>1</v>
      </c>
      <c r="J5" s="43" t="s">
        <v>2</v>
      </c>
      <c r="K5" s="43" t="s">
        <v>49</v>
      </c>
      <c r="L5" s="43" t="s">
        <v>50</v>
      </c>
      <c r="M5" s="43" t="s">
        <v>51</v>
      </c>
      <c r="N5" s="43" t="s">
        <v>52</v>
      </c>
      <c r="O5" s="43" t="s">
        <v>53</v>
      </c>
      <c r="P5" s="43" t="s">
        <v>60</v>
      </c>
      <c r="Q5" s="43" t="s">
        <v>61</v>
      </c>
      <c r="R5" s="43" t="s">
        <v>54</v>
      </c>
      <c r="S5" s="43" t="s">
        <v>55</v>
      </c>
      <c r="T5" s="43" t="s">
        <v>56</v>
      </c>
      <c r="U5" s="44" t="s">
        <v>57</v>
      </c>
    </row>
    <row r="6" spans="1:23" ht="12" thickBot="1">
      <c r="A6" s="45" t="s">
        <v>3</v>
      </c>
      <c r="B6" s="70" t="s">
        <v>4</v>
      </c>
      <c r="C6" s="71"/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6"/>
    </row>
    <row r="7" spans="1:23" ht="12" thickBot="1">
      <c r="A7" s="72" t="s">
        <v>5</v>
      </c>
      <c r="B7" s="73"/>
      <c r="C7" s="74"/>
      <c r="D7" s="47">
        <v>23707667.036600001</v>
      </c>
      <c r="E7" s="48"/>
      <c r="F7" s="48"/>
      <c r="G7" s="47">
        <v>64318536.471199997</v>
      </c>
      <c r="H7" s="49">
        <v>-63.140226228226403</v>
      </c>
      <c r="I7" s="47">
        <v>2946216.3862999999</v>
      </c>
      <c r="J7" s="49">
        <v>12.4272725011348</v>
      </c>
      <c r="K7" s="47">
        <v>5405965.5429999996</v>
      </c>
      <c r="L7" s="49">
        <v>8.4049884210606098</v>
      </c>
      <c r="M7" s="49">
        <v>-0.45500644373973997</v>
      </c>
      <c r="N7" s="47">
        <v>583125426.86699998</v>
      </c>
      <c r="O7" s="47">
        <v>1429685361.0062001</v>
      </c>
      <c r="P7" s="47">
        <v>939049</v>
      </c>
      <c r="Q7" s="47">
        <v>837317</v>
      </c>
      <c r="R7" s="49">
        <v>12.1497592906868</v>
      </c>
      <c r="S7" s="47">
        <v>25.246464280990701</v>
      </c>
      <c r="T7" s="47">
        <v>25.9461113454044</v>
      </c>
      <c r="U7" s="50">
        <v>-2.7712675193910901</v>
      </c>
    </row>
    <row r="8" spans="1:23" ht="12" thickBot="1">
      <c r="A8" s="75">
        <v>42414</v>
      </c>
      <c r="B8" s="65" t="s">
        <v>6</v>
      </c>
      <c r="C8" s="66"/>
      <c r="D8" s="51">
        <v>858101.59039999999</v>
      </c>
      <c r="E8" s="52"/>
      <c r="F8" s="52"/>
      <c r="G8" s="51">
        <v>2371339.8968000002</v>
      </c>
      <c r="H8" s="53">
        <v>-63.813640062398299</v>
      </c>
      <c r="I8" s="51">
        <v>227111.85019999999</v>
      </c>
      <c r="J8" s="53">
        <v>26.4667788453967</v>
      </c>
      <c r="K8" s="51">
        <v>503376.96649999998</v>
      </c>
      <c r="L8" s="53">
        <v>21.227533310567601</v>
      </c>
      <c r="M8" s="53">
        <v>-0.54882351534851204</v>
      </c>
      <c r="N8" s="51">
        <v>22841951.787599999</v>
      </c>
      <c r="O8" s="51">
        <v>55305379.177699998</v>
      </c>
      <c r="P8" s="51">
        <v>30235</v>
      </c>
      <c r="Q8" s="51">
        <v>28455</v>
      </c>
      <c r="R8" s="53">
        <v>6.2554911263398303</v>
      </c>
      <c r="S8" s="51">
        <v>28.381067980816901</v>
      </c>
      <c r="T8" s="51">
        <v>28.523782354594999</v>
      </c>
      <c r="U8" s="54">
        <v>-0.50285061109927198</v>
      </c>
    </row>
    <row r="9" spans="1:23" ht="12" thickBot="1">
      <c r="A9" s="76"/>
      <c r="B9" s="65" t="s">
        <v>7</v>
      </c>
      <c r="C9" s="66"/>
      <c r="D9" s="51">
        <v>186677.6986</v>
      </c>
      <c r="E9" s="52"/>
      <c r="F9" s="52"/>
      <c r="G9" s="51">
        <v>283942.75</v>
      </c>
      <c r="H9" s="53">
        <v>-34.255162845327099</v>
      </c>
      <c r="I9" s="51">
        <v>32398.9653</v>
      </c>
      <c r="J9" s="53">
        <v>17.355562846005601</v>
      </c>
      <c r="K9" s="51">
        <v>33249.846400000002</v>
      </c>
      <c r="L9" s="53">
        <v>11.7100529596195</v>
      </c>
      <c r="M9" s="53">
        <v>-2.5590527239248002E-2</v>
      </c>
      <c r="N9" s="51">
        <v>3106631.7851999998</v>
      </c>
      <c r="O9" s="51">
        <v>6497589.2991000004</v>
      </c>
      <c r="P9" s="51">
        <v>9129</v>
      </c>
      <c r="Q9" s="51">
        <v>8106</v>
      </c>
      <c r="R9" s="53">
        <v>12.620281273131001</v>
      </c>
      <c r="S9" s="51">
        <v>20.448866097053301</v>
      </c>
      <c r="T9" s="51">
        <v>20.910788860103601</v>
      </c>
      <c r="U9" s="54">
        <v>-2.2589162687941902</v>
      </c>
    </row>
    <row r="10" spans="1:23" ht="12" thickBot="1">
      <c r="A10" s="76"/>
      <c r="B10" s="65" t="s">
        <v>8</v>
      </c>
      <c r="C10" s="66"/>
      <c r="D10" s="51">
        <v>402074.00380000001</v>
      </c>
      <c r="E10" s="52"/>
      <c r="F10" s="52"/>
      <c r="G10" s="51">
        <v>721495.37360000005</v>
      </c>
      <c r="H10" s="53">
        <v>-44.272130007736997</v>
      </c>
      <c r="I10" s="51">
        <v>88806.435100000002</v>
      </c>
      <c r="J10" s="53">
        <v>22.0870870189793</v>
      </c>
      <c r="K10" s="51">
        <v>82947.577000000005</v>
      </c>
      <c r="L10" s="53">
        <v>11.496619387331901</v>
      </c>
      <c r="M10" s="53">
        <v>7.0633263946938002E-2</v>
      </c>
      <c r="N10" s="51">
        <v>7310730.2748999996</v>
      </c>
      <c r="O10" s="51">
        <v>13431739.932600001</v>
      </c>
      <c r="P10" s="51">
        <v>113847</v>
      </c>
      <c r="Q10" s="51">
        <v>98738</v>
      </c>
      <c r="R10" s="53">
        <v>15.302112661791799</v>
      </c>
      <c r="S10" s="51">
        <v>3.53170486530168</v>
      </c>
      <c r="T10" s="51">
        <v>4.1120582967044097</v>
      </c>
      <c r="U10" s="54">
        <v>-16.4326707224206</v>
      </c>
    </row>
    <row r="11" spans="1:23" ht="12" thickBot="1">
      <c r="A11" s="76"/>
      <c r="B11" s="65" t="s">
        <v>9</v>
      </c>
      <c r="C11" s="66"/>
      <c r="D11" s="51">
        <v>81208.751600000003</v>
      </c>
      <c r="E11" s="52"/>
      <c r="F11" s="52"/>
      <c r="G11" s="51">
        <v>137233.9755</v>
      </c>
      <c r="H11" s="53">
        <v>-40.824601703679399</v>
      </c>
      <c r="I11" s="51">
        <v>17859.178500000002</v>
      </c>
      <c r="J11" s="53">
        <v>21.991691964391698</v>
      </c>
      <c r="K11" s="51">
        <v>29543.3351</v>
      </c>
      <c r="L11" s="53">
        <v>21.527712064276699</v>
      </c>
      <c r="M11" s="53">
        <v>-0.395492132504702</v>
      </c>
      <c r="N11" s="51">
        <v>1816046.1521000001</v>
      </c>
      <c r="O11" s="51">
        <v>4604117.5624000002</v>
      </c>
      <c r="P11" s="51">
        <v>3762</v>
      </c>
      <c r="Q11" s="51">
        <v>3342</v>
      </c>
      <c r="R11" s="53">
        <v>12.5673249551167</v>
      </c>
      <c r="S11" s="51">
        <v>21.5865900053163</v>
      </c>
      <c r="T11" s="51">
        <v>22.2368462597247</v>
      </c>
      <c r="U11" s="54">
        <v>-3.0123157675587202</v>
      </c>
    </row>
    <row r="12" spans="1:23" ht="12" thickBot="1">
      <c r="A12" s="76"/>
      <c r="B12" s="65" t="s">
        <v>10</v>
      </c>
      <c r="C12" s="66"/>
      <c r="D12" s="51">
        <v>224983.9786</v>
      </c>
      <c r="E12" s="52"/>
      <c r="F12" s="52"/>
      <c r="G12" s="51">
        <v>646387.89789999998</v>
      </c>
      <c r="H12" s="53">
        <v>-65.193658586286503</v>
      </c>
      <c r="I12" s="51">
        <v>69500.613899999997</v>
      </c>
      <c r="J12" s="53">
        <v>30.8913613904773</v>
      </c>
      <c r="K12" s="51">
        <v>-39834.357799999998</v>
      </c>
      <c r="L12" s="53">
        <v>-6.1626088497966602</v>
      </c>
      <c r="M12" s="53">
        <v>-2.74474041351308</v>
      </c>
      <c r="N12" s="51">
        <v>4188957.2774</v>
      </c>
      <c r="O12" s="51">
        <v>15058187.0382</v>
      </c>
      <c r="P12" s="51">
        <v>1953</v>
      </c>
      <c r="Q12" s="51">
        <v>1288</v>
      </c>
      <c r="R12" s="53">
        <v>51.630434782608702</v>
      </c>
      <c r="S12" s="51">
        <v>115.199169790067</v>
      </c>
      <c r="T12" s="51">
        <v>126.279340838509</v>
      </c>
      <c r="U12" s="54">
        <v>-9.6182733509579599</v>
      </c>
    </row>
    <row r="13" spans="1:23" ht="12" thickBot="1">
      <c r="A13" s="76"/>
      <c r="B13" s="65" t="s">
        <v>11</v>
      </c>
      <c r="C13" s="66"/>
      <c r="D13" s="51">
        <v>530136.28599999996</v>
      </c>
      <c r="E13" s="52"/>
      <c r="F13" s="52"/>
      <c r="G13" s="51">
        <v>742661.62560000003</v>
      </c>
      <c r="H13" s="53">
        <v>-28.616712143743801</v>
      </c>
      <c r="I13" s="51">
        <v>152659.7788</v>
      </c>
      <c r="J13" s="53">
        <v>28.7963270637166</v>
      </c>
      <c r="K13" s="51">
        <v>63687.071600000003</v>
      </c>
      <c r="L13" s="53">
        <v>8.5755166827890008</v>
      </c>
      <c r="M13" s="53">
        <v>1.3970293336583599</v>
      </c>
      <c r="N13" s="51">
        <v>8390595.8098000009</v>
      </c>
      <c r="O13" s="51">
        <v>20523873.660700001</v>
      </c>
      <c r="P13" s="51">
        <v>12969</v>
      </c>
      <c r="Q13" s="51">
        <v>11326</v>
      </c>
      <c r="R13" s="53">
        <v>14.506445346989199</v>
      </c>
      <c r="S13" s="51">
        <v>40.877190685480798</v>
      </c>
      <c r="T13" s="51">
        <v>39.656981025957997</v>
      </c>
      <c r="U13" s="54">
        <v>2.98506242493862</v>
      </c>
    </row>
    <row r="14" spans="1:23" ht="12" thickBot="1">
      <c r="A14" s="76"/>
      <c r="B14" s="65" t="s">
        <v>12</v>
      </c>
      <c r="C14" s="66"/>
      <c r="D14" s="51">
        <v>173233.24489999999</v>
      </c>
      <c r="E14" s="52"/>
      <c r="F14" s="52"/>
      <c r="G14" s="51">
        <v>497652.62780000002</v>
      </c>
      <c r="H14" s="53">
        <v>-65.1899266229495</v>
      </c>
      <c r="I14" s="51">
        <v>41487.763200000001</v>
      </c>
      <c r="J14" s="53">
        <v>23.949076993823599</v>
      </c>
      <c r="K14" s="51">
        <v>89859.931400000001</v>
      </c>
      <c r="L14" s="53">
        <v>18.056758144179501</v>
      </c>
      <c r="M14" s="53">
        <v>-0.53830631123762496</v>
      </c>
      <c r="N14" s="51">
        <v>3592838.9098</v>
      </c>
      <c r="O14" s="51">
        <v>10418409.811100001</v>
      </c>
      <c r="P14" s="51">
        <v>3309</v>
      </c>
      <c r="Q14" s="51">
        <v>2650</v>
      </c>
      <c r="R14" s="53">
        <v>24.867924528301899</v>
      </c>
      <c r="S14" s="51">
        <v>52.352144122091303</v>
      </c>
      <c r="T14" s="51">
        <v>56.495837433962301</v>
      </c>
      <c r="U14" s="54">
        <v>-7.9150403127853304</v>
      </c>
    </row>
    <row r="15" spans="1:23" ht="12" thickBot="1">
      <c r="A15" s="76"/>
      <c r="B15" s="65" t="s">
        <v>13</v>
      </c>
      <c r="C15" s="66"/>
      <c r="D15" s="51">
        <v>98306.429099999994</v>
      </c>
      <c r="E15" s="52"/>
      <c r="F15" s="52"/>
      <c r="G15" s="51">
        <v>306300.6654</v>
      </c>
      <c r="H15" s="53">
        <v>-67.905251210727499</v>
      </c>
      <c r="I15" s="51">
        <v>24917.361400000002</v>
      </c>
      <c r="J15" s="53">
        <v>25.346624455917699</v>
      </c>
      <c r="K15" s="51">
        <v>13834.6674</v>
      </c>
      <c r="L15" s="53">
        <v>4.5166951831244697</v>
      </c>
      <c r="M15" s="53">
        <v>0.80108134728269698</v>
      </c>
      <c r="N15" s="51">
        <v>2510886.7116</v>
      </c>
      <c r="O15" s="51">
        <v>7431567.2074999996</v>
      </c>
      <c r="P15" s="51">
        <v>3013</v>
      </c>
      <c r="Q15" s="51">
        <v>2539</v>
      </c>
      <c r="R15" s="53">
        <v>18.668767231193399</v>
      </c>
      <c r="S15" s="51">
        <v>32.627424195154298</v>
      </c>
      <c r="T15" s="51">
        <v>34.792921150059101</v>
      </c>
      <c r="U15" s="54">
        <v>-6.6370453945498902</v>
      </c>
    </row>
    <row r="16" spans="1:23" ht="12" thickBot="1">
      <c r="A16" s="76"/>
      <c r="B16" s="65" t="s">
        <v>14</v>
      </c>
      <c r="C16" s="66"/>
      <c r="D16" s="51">
        <v>1421155.527</v>
      </c>
      <c r="E16" s="52"/>
      <c r="F16" s="52"/>
      <c r="G16" s="51">
        <v>3551831.6255000001</v>
      </c>
      <c r="H16" s="53">
        <v>-59.988094120313498</v>
      </c>
      <c r="I16" s="51">
        <v>83596.223299999998</v>
      </c>
      <c r="J16" s="53">
        <v>5.8822712723404802</v>
      </c>
      <c r="K16" s="51">
        <v>51664.416100000002</v>
      </c>
      <c r="L16" s="53">
        <v>1.4545851703408701</v>
      </c>
      <c r="M16" s="53">
        <v>0.61806190044215004</v>
      </c>
      <c r="N16" s="51">
        <v>40534244.975199997</v>
      </c>
      <c r="O16" s="51">
        <v>70172717.343799993</v>
      </c>
      <c r="P16" s="51">
        <v>61653</v>
      </c>
      <c r="Q16" s="51">
        <v>63620</v>
      </c>
      <c r="R16" s="53">
        <v>-3.09179503300849</v>
      </c>
      <c r="S16" s="51">
        <v>23.0508738747506</v>
      </c>
      <c r="T16" s="51">
        <v>26.411876398931199</v>
      </c>
      <c r="U16" s="54">
        <v>-14.580803063878999</v>
      </c>
    </row>
    <row r="17" spans="1:21" ht="12" thickBot="1">
      <c r="A17" s="76"/>
      <c r="B17" s="65" t="s">
        <v>15</v>
      </c>
      <c r="C17" s="66"/>
      <c r="D17" s="51">
        <v>1761002.5814</v>
      </c>
      <c r="E17" s="52"/>
      <c r="F17" s="52"/>
      <c r="G17" s="51">
        <v>5187252.6301999995</v>
      </c>
      <c r="H17" s="53">
        <v>-66.051343419298604</v>
      </c>
      <c r="I17" s="51">
        <v>191109.08530000001</v>
      </c>
      <c r="J17" s="53">
        <v>10.8522887654184</v>
      </c>
      <c r="K17" s="51">
        <v>314086.86180000001</v>
      </c>
      <c r="L17" s="53">
        <v>6.0549752285323004</v>
      </c>
      <c r="M17" s="53">
        <v>-0.39154065787797299</v>
      </c>
      <c r="N17" s="51">
        <v>58151393.989500001</v>
      </c>
      <c r="O17" s="51">
        <v>93732882.902799994</v>
      </c>
      <c r="P17" s="51">
        <v>19238</v>
      </c>
      <c r="Q17" s="51">
        <v>18443</v>
      </c>
      <c r="R17" s="53">
        <v>4.3105785392832097</v>
      </c>
      <c r="S17" s="51">
        <v>91.537716051564601</v>
      </c>
      <c r="T17" s="51">
        <v>118.596295158055</v>
      </c>
      <c r="U17" s="54">
        <v>-29.560033037362899</v>
      </c>
    </row>
    <row r="18" spans="1:21" ht="12" customHeight="1" thickBot="1">
      <c r="A18" s="76"/>
      <c r="B18" s="65" t="s">
        <v>16</v>
      </c>
      <c r="C18" s="66"/>
      <c r="D18" s="51">
        <v>4978391.4378000004</v>
      </c>
      <c r="E18" s="52"/>
      <c r="F18" s="52"/>
      <c r="G18" s="51">
        <v>14085113.2818</v>
      </c>
      <c r="H18" s="53">
        <v>-64.654942149220801</v>
      </c>
      <c r="I18" s="51">
        <v>460513.04599999997</v>
      </c>
      <c r="J18" s="53">
        <v>9.2502377877201507</v>
      </c>
      <c r="K18" s="51">
        <v>1405797.1769000001</v>
      </c>
      <c r="L18" s="53">
        <v>9.98073035533546</v>
      </c>
      <c r="M18" s="53">
        <v>-0.67241857248888304</v>
      </c>
      <c r="N18" s="51">
        <v>104343996.1287</v>
      </c>
      <c r="O18" s="51">
        <v>202870023.9323</v>
      </c>
      <c r="P18" s="51">
        <v>127176</v>
      </c>
      <c r="Q18" s="51">
        <v>94627</v>
      </c>
      <c r="R18" s="53">
        <v>34.397159373117603</v>
      </c>
      <c r="S18" s="51">
        <v>39.145683444989601</v>
      </c>
      <c r="T18" s="51">
        <v>33.779369703150302</v>
      </c>
      <c r="U18" s="54">
        <v>13.7085708297327</v>
      </c>
    </row>
    <row r="19" spans="1:21" ht="12" customHeight="1" thickBot="1">
      <c r="A19" s="76"/>
      <c r="B19" s="65" t="s">
        <v>17</v>
      </c>
      <c r="C19" s="66"/>
      <c r="D19" s="51">
        <v>926155.20759999997</v>
      </c>
      <c r="E19" s="52"/>
      <c r="F19" s="52"/>
      <c r="G19" s="51">
        <v>2236023.0282999999</v>
      </c>
      <c r="H19" s="53">
        <v>-58.580247346373</v>
      </c>
      <c r="I19" s="51">
        <v>118765.1289</v>
      </c>
      <c r="J19" s="53">
        <v>12.8234585224396</v>
      </c>
      <c r="K19" s="51">
        <v>126727.2767</v>
      </c>
      <c r="L19" s="53">
        <v>5.6675300341762602</v>
      </c>
      <c r="M19" s="53">
        <v>-6.2828997886925003E-2</v>
      </c>
      <c r="N19" s="51">
        <v>23670278.807500001</v>
      </c>
      <c r="O19" s="51">
        <v>48846749.7971</v>
      </c>
      <c r="P19" s="51">
        <v>16101</v>
      </c>
      <c r="Q19" s="51">
        <v>15406</v>
      </c>
      <c r="R19" s="53">
        <v>4.5112293911463004</v>
      </c>
      <c r="S19" s="51">
        <v>57.521595404012203</v>
      </c>
      <c r="T19" s="51">
        <v>65.918476113202701</v>
      </c>
      <c r="U19" s="54">
        <v>-14.597788274497001</v>
      </c>
    </row>
    <row r="20" spans="1:21" ht="12" thickBot="1">
      <c r="A20" s="76"/>
      <c r="B20" s="65" t="s">
        <v>18</v>
      </c>
      <c r="C20" s="66"/>
      <c r="D20" s="51">
        <v>860658.26100000006</v>
      </c>
      <c r="E20" s="52"/>
      <c r="F20" s="52"/>
      <c r="G20" s="51">
        <v>3105469.5184999998</v>
      </c>
      <c r="H20" s="53">
        <v>-72.285728265150894</v>
      </c>
      <c r="I20" s="51">
        <v>106386.4385</v>
      </c>
      <c r="J20" s="53">
        <v>12.3610547090304</v>
      </c>
      <c r="K20" s="51">
        <v>185662.68150000001</v>
      </c>
      <c r="L20" s="53">
        <v>5.9785704027672599</v>
      </c>
      <c r="M20" s="53">
        <v>-0.42699072511241298</v>
      </c>
      <c r="N20" s="51">
        <v>29600896.9582</v>
      </c>
      <c r="O20" s="51">
        <v>79237044.932600006</v>
      </c>
      <c r="P20" s="51">
        <v>34626</v>
      </c>
      <c r="Q20" s="51">
        <v>33524</v>
      </c>
      <c r="R20" s="53">
        <v>3.2871972318339102</v>
      </c>
      <c r="S20" s="51">
        <v>24.855838416219001</v>
      </c>
      <c r="T20" s="51">
        <v>28.2552475539912</v>
      </c>
      <c r="U20" s="54">
        <v>-13.6765015963169</v>
      </c>
    </row>
    <row r="21" spans="1:21" ht="12" customHeight="1" thickBot="1">
      <c r="A21" s="76"/>
      <c r="B21" s="65" t="s">
        <v>19</v>
      </c>
      <c r="C21" s="66"/>
      <c r="D21" s="51">
        <v>628637.8003</v>
      </c>
      <c r="E21" s="52"/>
      <c r="F21" s="52"/>
      <c r="G21" s="51">
        <v>1424399.5988</v>
      </c>
      <c r="H21" s="53">
        <v>-55.866471681850904</v>
      </c>
      <c r="I21" s="51">
        <v>96141.881899999993</v>
      </c>
      <c r="J21" s="53">
        <v>15.2936845118316</v>
      </c>
      <c r="K21" s="51">
        <v>219867.6109</v>
      </c>
      <c r="L21" s="53">
        <v>15.435809662206401</v>
      </c>
      <c r="M21" s="53">
        <v>-0.56272830952019104</v>
      </c>
      <c r="N21" s="51">
        <v>15438356.2129</v>
      </c>
      <c r="O21" s="51">
        <v>30277129.281599998</v>
      </c>
      <c r="P21" s="51">
        <v>33091</v>
      </c>
      <c r="Q21" s="51">
        <v>29931</v>
      </c>
      <c r="R21" s="53">
        <v>10.557615849787901</v>
      </c>
      <c r="S21" s="51">
        <v>18.9972439726814</v>
      </c>
      <c r="T21" s="51">
        <v>22.965308245631601</v>
      </c>
      <c r="U21" s="54">
        <v>-20.887578633281901</v>
      </c>
    </row>
    <row r="22" spans="1:21" ht="12" customHeight="1" thickBot="1">
      <c r="A22" s="76"/>
      <c r="B22" s="65" t="s">
        <v>20</v>
      </c>
      <c r="C22" s="66"/>
      <c r="D22" s="51">
        <v>1859362.9938000001</v>
      </c>
      <c r="E22" s="52"/>
      <c r="F22" s="52"/>
      <c r="G22" s="51">
        <v>3338252.5170999998</v>
      </c>
      <c r="H22" s="53">
        <v>-44.301307816723799</v>
      </c>
      <c r="I22" s="51">
        <v>119318.1413</v>
      </c>
      <c r="J22" s="53">
        <v>6.4171515566279096</v>
      </c>
      <c r="K22" s="51">
        <v>419567.8725</v>
      </c>
      <c r="L22" s="53">
        <v>12.5684881641155</v>
      </c>
      <c r="M22" s="53">
        <v>-0.71561659240246001</v>
      </c>
      <c r="N22" s="51">
        <v>36964548.717100002</v>
      </c>
      <c r="O22" s="51">
        <v>80971216.222000003</v>
      </c>
      <c r="P22" s="51">
        <v>84718</v>
      </c>
      <c r="Q22" s="51">
        <v>76457</v>
      </c>
      <c r="R22" s="53">
        <v>10.804766077664601</v>
      </c>
      <c r="S22" s="51">
        <v>21.947673384640801</v>
      </c>
      <c r="T22" s="51">
        <v>22.9930158886695</v>
      </c>
      <c r="U22" s="54">
        <v>-4.7628852758497304</v>
      </c>
    </row>
    <row r="23" spans="1:21" ht="12" thickBot="1">
      <c r="A23" s="76"/>
      <c r="B23" s="65" t="s">
        <v>21</v>
      </c>
      <c r="C23" s="66"/>
      <c r="D23" s="51">
        <v>2478445.0115999999</v>
      </c>
      <c r="E23" s="52"/>
      <c r="F23" s="52"/>
      <c r="G23" s="51">
        <v>5469761.5815000003</v>
      </c>
      <c r="H23" s="53">
        <v>-54.688244182659197</v>
      </c>
      <c r="I23" s="51">
        <v>418071.74459999998</v>
      </c>
      <c r="J23" s="53">
        <v>16.868308259544801</v>
      </c>
      <c r="K23" s="51">
        <v>389506.03480000002</v>
      </c>
      <c r="L23" s="53">
        <v>7.1210788440468704</v>
      </c>
      <c r="M23" s="53">
        <v>7.3338298377501998E-2</v>
      </c>
      <c r="N23" s="51">
        <v>49635819.807800002</v>
      </c>
      <c r="O23" s="51">
        <v>151309644.91679999</v>
      </c>
      <c r="P23" s="51">
        <v>75487</v>
      </c>
      <c r="Q23" s="51">
        <v>66787</v>
      </c>
      <c r="R23" s="53">
        <v>13.0264871906209</v>
      </c>
      <c r="S23" s="51">
        <v>32.832739565753002</v>
      </c>
      <c r="T23" s="51">
        <v>33.050387003458802</v>
      </c>
      <c r="U23" s="54">
        <v>-0.66289758510659602</v>
      </c>
    </row>
    <row r="24" spans="1:21" ht="12" thickBot="1">
      <c r="A24" s="76"/>
      <c r="B24" s="65" t="s">
        <v>22</v>
      </c>
      <c r="C24" s="66"/>
      <c r="D24" s="51">
        <v>365952.4498</v>
      </c>
      <c r="E24" s="52"/>
      <c r="F24" s="52"/>
      <c r="G24" s="51">
        <v>969968.68610000005</v>
      </c>
      <c r="H24" s="53">
        <v>-62.271725361423499</v>
      </c>
      <c r="I24" s="51">
        <v>67182.890299999999</v>
      </c>
      <c r="J24" s="53">
        <v>18.358366049118299</v>
      </c>
      <c r="K24" s="51">
        <v>158719.3792</v>
      </c>
      <c r="L24" s="53">
        <v>16.363350845703099</v>
      </c>
      <c r="M24" s="53">
        <v>-0.57671904566017895</v>
      </c>
      <c r="N24" s="51">
        <v>10625985.1196</v>
      </c>
      <c r="O24" s="51">
        <v>22358156.087400001</v>
      </c>
      <c r="P24" s="51">
        <v>21945</v>
      </c>
      <c r="Q24" s="51">
        <v>21457</v>
      </c>
      <c r="R24" s="53">
        <v>2.27431607400848</v>
      </c>
      <c r="S24" s="51">
        <v>16.6758919936204</v>
      </c>
      <c r="T24" s="51">
        <v>17.862785058489099</v>
      </c>
      <c r="U24" s="54">
        <v>-7.1174187583052104</v>
      </c>
    </row>
    <row r="25" spans="1:21" ht="12" thickBot="1">
      <c r="A25" s="76"/>
      <c r="B25" s="65" t="s">
        <v>23</v>
      </c>
      <c r="C25" s="66"/>
      <c r="D25" s="51">
        <v>412230.07520000002</v>
      </c>
      <c r="E25" s="52"/>
      <c r="F25" s="52"/>
      <c r="G25" s="51">
        <v>971863.21129999997</v>
      </c>
      <c r="H25" s="53">
        <v>-57.583529203807799</v>
      </c>
      <c r="I25" s="51">
        <v>38837.659500000002</v>
      </c>
      <c r="J25" s="53">
        <v>9.4213551694784297</v>
      </c>
      <c r="K25" s="51">
        <v>92431.469599999997</v>
      </c>
      <c r="L25" s="53">
        <v>9.5107488919516001</v>
      </c>
      <c r="M25" s="53">
        <v>-0.57982211396106598</v>
      </c>
      <c r="N25" s="51">
        <v>11994919.0699</v>
      </c>
      <c r="O25" s="51">
        <v>32263543.8002</v>
      </c>
      <c r="P25" s="51">
        <v>18753</v>
      </c>
      <c r="Q25" s="51">
        <v>18127</v>
      </c>
      <c r="R25" s="53">
        <v>3.45341203729244</v>
      </c>
      <c r="S25" s="51">
        <v>21.982086876766399</v>
      </c>
      <c r="T25" s="51">
        <v>22.890364373586401</v>
      </c>
      <c r="U25" s="54">
        <v>-4.1318984039680497</v>
      </c>
    </row>
    <row r="26" spans="1:21" ht="12" thickBot="1">
      <c r="A26" s="76"/>
      <c r="B26" s="65" t="s">
        <v>24</v>
      </c>
      <c r="C26" s="66"/>
      <c r="D26" s="51">
        <v>503763.10580000002</v>
      </c>
      <c r="E26" s="52"/>
      <c r="F26" s="52"/>
      <c r="G26" s="51">
        <v>2634801.3662999999</v>
      </c>
      <c r="H26" s="53">
        <v>-80.880414279296303</v>
      </c>
      <c r="I26" s="51">
        <v>115913.9195</v>
      </c>
      <c r="J26" s="53">
        <v>23.009608715970401</v>
      </c>
      <c r="K26" s="51">
        <v>440578.22869999998</v>
      </c>
      <c r="L26" s="53">
        <v>16.721496896697602</v>
      </c>
      <c r="M26" s="53">
        <v>-0.73690502174375805</v>
      </c>
      <c r="N26" s="51">
        <v>20376793.596900001</v>
      </c>
      <c r="O26" s="51">
        <v>51130190.814499997</v>
      </c>
      <c r="P26" s="51">
        <v>31693</v>
      </c>
      <c r="Q26" s="51">
        <v>28765</v>
      </c>
      <c r="R26" s="53">
        <v>10.1790370241613</v>
      </c>
      <c r="S26" s="51">
        <v>15.895090581516399</v>
      </c>
      <c r="T26" s="51">
        <v>16.848150286806899</v>
      </c>
      <c r="U26" s="54">
        <v>-5.9959375531884298</v>
      </c>
    </row>
    <row r="27" spans="1:21" ht="12" thickBot="1">
      <c r="A27" s="76"/>
      <c r="B27" s="65" t="s">
        <v>25</v>
      </c>
      <c r="C27" s="66"/>
      <c r="D27" s="51">
        <v>269863.3125</v>
      </c>
      <c r="E27" s="52"/>
      <c r="F27" s="52"/>
      <c r="G27" s="51">
        <v>572262.09230000002</v>
      </c>
      <c r="H27" s="53">
        <v>-52.842706841653197</v>
      </c>
      <c r="I27" s="51">
        <v>74304.451799999995</v>
      </c>
      <c r="J27" s="53">
        <v>27.534106474736198</v>
      </c>
      <c r="K27" s="51">
        <v>127058.932</v>
      </c>
      <c r="L27" s="53">
        <v>22.202926545305999</v>
      </c>
      <c r="M27" s="53">
        <v>-0.41519694341520202</v>
      </c>
      <c r="N27" s="51">
        <v>5611180.6286000004</v>
      </c>
      <c r="O27" s="51">
        <v>14637030.571799999</v>
      </c>
      <c r="P27" s="51">
        <v>28008</v>
      </c>
      <c r="Q27" s="51">
        <v>23738</v>
      </c>
      <c r="R27" s="53">
        <v>17.9880360603252</v>
      </c>
      <c r="S27" s="51">
        <v>9.6352225257069399</v>
      </c>
      <c r="T27" s="51">
        <v>9.7075181691802204</v>
      </c>
      <c r="U27" s="54">
        <v>-0.75032666116832403</v>
      </c>
    </row>
    <row r="28" spans="1:21" ht="12" thickBot="1">
      <c r="A28" s="76"/>
      <c r="B28" s="65" t="s">
        <v>26</v>
      </c>
      <c r="C28" s="66"/>
      <c r="D28" s="51">
        <v>774779.86410000001</v>
      </c>
      <c r="E28" s="52"/>
      <c r="F28" s="52"/>
      <c r="G28" s="51">
        <v>1726136.9637</v>
      </c>
      <c r="H28" s="53">
        <v>-55.114809520141002</v>
      </c>
      <c r="I28" s="51">
        <v>37776.447399999997</v>
      </c>
      <c r="J28" s="53">
        <v>4.8757652528672599</v>
      </c>
      <c r="K28" s="51">
        <v>98395.763800000001</v>
      </c>
      <c r="L28" s="53">
        <v>5.7003450982874098</v>
      </c>
      <c r="M28" s="53">
        <v>-0.61607648600823195</v>
      </c>
      <c r="N28" s="51">
        <v>21728327.5944</v>
      </c>
      <c r="O28" s="51">
        <v>73792228.860100001</v>
      </c>
      <c r="P28" s="51">
        <v>30307</v>
      </c>
      <c r="Q28" s="51">
        <v>27550</v>
      </c>
      <c r="R28" s="53">
        <v>10.0072595281307</v>
      </c>
      <c r="S28" s="51">
        <v>25.564386580657899</v>
      </c>
      <c r="T28" s="51">
        <v>26.6850288638839</v>
      </c>
      <c r="U28" s="54">
        <v>-4.3836071704290198</v>
      </c>
    </row>
    <row r="29" spans="1:21" ht="12" thickBot="1">
      <c r="A29" s="76"/>
      <c r="B29" s="65" t="s">
        <v>27</v>
      </c>
      <c r="C29" s="66"/>
      <c r="D29" s="51">
        <v>875003.27240000002</v>
      </c>
      <c r="E29" s="52"/>
      <c r="F29" s="52"/>
      <c r="G29" s="51">
        <v>993487.09360000002</v>
      </c>
      <c r="H29" s="53">
        <v>-11.9260554025581</v>
      </c>
      <c r="I29" s="51">
        <v>154434.17569999999</v>
      </c>
      <c r="J29" s="53">
        <v>17.6495540726849</v>
      </c>
      <c r="K29" s="51">
        <v>182489.62270000001</v>
      </c>
      <c r="L29" s="53">
        <v>18.368595211310801</v>
      </c>
      <c r="M29" s="53">
        <v>-0.153737218505412</v>
      </c>
      <c r="N29" s="51">
        <v>15810376.507300001</v>
      </c>
      <c r="O29" s="51">
        <v>40847285.420000002</v>
      </c>
      <c r="P29" s="51">
        <v>80261</v>
      </c>
      <c r="Q29" s="51">
        <v>72424</v>
      </c>
      <c r="R29" s="53">
        <v>10.8209985640119</v>
      </c>
      <c r="S29" s="51">
        <v>10.9019732173783</v>
      </c>
      <c r="T29" s="51">
        <v>11.003192998177401</v>
      </c>
      <c r="U29" s="54">
        <v>-0.92845376502801902</v>
      </c>
    </row>
    <row r="30" spans="1:21" ht="12" thickBot="1">
      <c r="A30" s="76"/>
      <c r="B30" s="65" t="s">
        <v>28</v>
      </c>
      <c r="C30" s="66"/>
      <c r="D30" s="51">
        <v>895300.5993</v>
      </c>
      <c r="E30" s="52"/>
      <c r="F30" s="52"/>
      <c r="G30" s="51">
        <v>3444639.7724000001</v>
      </c>
      <c r="H30" s="53">
        <v>-74.008875863492307</v>
      </c>
      <c r="I30" s="51">
        <v>122311.6633</v>
      </c>
      <c r="J30" s="53">
        <v>13.6615192032297</v>
      </c>
      <c r="K30" s="51">
        <v>381438.52370000002</v>
      </c>
      <c r="L30" s="53">
        <v>11.0733937045103</v>
      </c>
      <c r="M30" s="53">
        <v>-0.679341084603721</v>
      </c>
      <c r="N30" s="51">
        <v>26688655.864999998</v>
      </c>
      <c r="O30" s="51">
        <v>59308808.147200003</v>
      </c>
      <c r="P30" s="51">
        <v>50420</v>
      </c>
      <c r="Q30" s="51">
        <v>47345</v>
      </c>
      <c r="R30" s="53">
        <v>6.4948780230224896</v>
      </c>
      <c r="S30" s="51">
        <v>17.756854408964699</v>
      </c>
      <c r="T30" s="51">
        <v>18.725051997043</v>
      </c>
      <c r="U30" s="54">
        <v>-5.4525287293535696</v>
      </c>
    </row>
    <row r="31" spans="1:21" ht="12" thickBot="1">
      <c r="A31" s="76"/>
      <c r="B31" s="65" t="s">
        <v>29</v>
      </c>
      <c r="C31" s="66"/>
      <c r="D31" s="51">
        <v>354799.98450000002</v>
      </c>
      <c r="E31" s="52"/>
      <c r="F31" s="52"/>
      <c r="G31" s="51">
        <v>2984705.7119999998</v>
      </c>
      <c r="H31" s="53">
        <v>-88.112731413568596</v>
      </c>
      <c r="I31" s="51">
        <v>30534.144499999999</v>
      </c>
      <c r="J31" s="53">
        <v>8.6060163004319392</v>
      </c>
      <c r="K31" s="51">
        <v>51459.436699999998</v>
      </c>
      <c r="L31" s="53">
        <v>1.7241042054199001</v>
      </c>
      <c r="M31" s="53">
        <v>-0.406636635414239</v>
      </c>
      <c r="N31" s="51">
        <v>16336252.2918</v>
      </c>
      <c r="O31" s="51">
        <v>84862269.209700003</v>
      </c>
      <c r="P31" s="51">
        <v>15122</v>
      </c>
      <c r="Q31" s="51">
        <v>13219</v>
      </c>
      <c r="R31" s="53">
        <v>14.3959452303503</v>
      </c>
      <c r="S31" s="51">
        <v>23.462503934664699</v>
      </c>
      <c r="T31" s="51">
        <v>24.841401853392799</v>
      </c>
      <c r="U31" s="54">
        <v>-5.87702797010878</v>
      </c>
    </row>
    <row r="32" spans="1:21" ht="12" thickBot="1">
      <c r="A32" s="76"/>
      <c r="B32" s="65" t="s">
        <v>30</v>
      </c>
      <c r="C32" s="66"/>
      <c r="D32" s="51">
        <v>137698.12229999999</v>
      </c>
      <c r="E32" s="52"/>
      <c r="F32" s="52"/>
      <c r="G32" s="51">
        <v>220454.0128</v>
      </c>
      <c r="H32" s="53">
        <v>-37.538845153650101</v>
      </c>
      <c r="I32" s="51">
        <v>37428.815399999999</v>
      </c>
      <c r="J32" s="53">
        <v>27.1817906989716</v>
      </c>
      <c r="K32" s="51">
        <v>53267.240899999997</v>
      </c>
      <c r="L32" s="53">
        <v>24.162518170320201</v>
      </c>
      <c r="M32" s="53">
        <v>-0.29733895040169001</v>
      </c>
      <c r="N32" s="51">
        <v>2651063.4572000001</v>
      </c>
      <c r="O32" s="51">
        <v>6373850.2487000003</v>
      </c>
      <c r="P32" s="51">
        <v>21431</v>
      </c>
      <c r="Q32" s="51">
        <v>19747</v>
      </c>
      <c r="R32" s="53">
        <v>8.5278776523016102</v>
      </c>
      <c r="S32" s="51">
        <v>6.4251841864588704</v>
      </c>
      <c r="T32" s="51">
        <v>6.5763723755507204</v>
      </c>
      <c r="U32" s="54">
        <v>-2.3530561102120302</v>
      </c>
    </row>
    <row r="33" spans="1:21" ht="12" thickBot="1">
      <c r="A33" s="76"/>
      <c r="B33" s="65" t="s">
        <v>75</v>
      </c>
      <c r="C33" s="66"/>
      <c r="D33" s="51">
        <v>1.7948999999999999</v>
      </c>
      <c r="E33" s="52"/>
      <c r="F33" s="52"/>
      <c r="G33" s="51">
        <v>10.6195</v>
      </c>
      <c r="H33" s="53">
        <v>-83.098074297283304</v>
      </c>
      <c r="I33" s="51">
        <v>0.95389999999999997</v>
      </c>
      <c r="J33" s="53">
        <v>53.145022006796999</v>
      </c>
      <c r="K33" s="51">
        <v>1.9195</v>
      </c>
      <c r="L33" s="53">
        <v>18.075238947219699</v>
      </c>
      <c r="M33" s="53">
        <v>-0.50304766866371398</v>
      </c>
      <c r="N33" s="51">
        <v>160.7818</v>
      </c>
      <c r="O33" s="51">
        <v>190.2148</v>
      </c>
      <c r="P33" s="51">
        <v>1</v>
      </c>
      <c r="Q33" s="52"/>
      <c r="R33" s="52"/>
      <c r="S33" s="51">
        <v>1.7948999999999999</v>
      </c>
      <c r="T33" s="52"/>
      <c r="U33" s="55"/>
    </row>
    <row r="34" spans="1:21" ht="12" thickBot="1">
      <c r="A34" s="76"/>
      <c r="B34" s="65" t="s">
        <v>31</v>
      </c>
      <c r="C34" s="66"/>
      <c r="D34" s="51">
        <v>159722.85339999999</v>
      </c>
      <c r="E34" s="52"/>
      <c r="F34" s="52"/>
      <c r="G34" s="51">
        <v>715347.41260000004</v>
      </c>
      <c r="H34" s="53">
        <v>-77.671988381215797</v>
      </c>
      <c r="I34" s="51">
        <v>24300.306700000001</v>
      </c>
      <c r="J34" s="53">
        <v>15.214044942675701</v>
      </c>
      <c r="K34" s="51">
        <v>92628.626000000004</v>
      </c>
      <c r="L34" s="53">
        <v>12.948760891345399</v>
      </c>
      <c r="M34" s="53">
        <v>-0.73765878055883105</v>
      </c>
      <c r="N34" s="51">
        <v>6087204.1880000001</v>
      </c>
      <c r="O34" s="51">
        <v>16984533.841699999</v>
      </c>
      <c r="P34" s="51">
        <v>7381</v>
      </c>
      <c r="Q34" s="51">
        <v>6806</v>
      </c>
      <c r="R34" s="53">
        <v>8.4484278577725593</v>
      </c>
      <c r="S34" s="51">
        <v>21.639730849478401</v>
      </c>
      <c r="T34" s="51">
        <v>22.090927813693799</v>
      </c>
      <c r="U34" s="54">
        <v>-2.0850396308246402</v>
      </c>
    </row>
    <row r="35" spans="1:21" ht="12" customHeight="1" thickBot="1">
      <c r="A35" s="76"/>
      <c r="B35" s="65" t="s">
        <v>68</v>
      </c>
      <c r="C35" s="66"/>
      <c r="D35" s="51">
        <v>180077.87</v>
      </c>
      <c r="E35" s="52"/>
      <c r="F35" s="52"/>
      <c r="G35" s="51">
        <v>17736.759999999998</v>
      </c>
      <c r="H35" s="53">
        <v>915.28052474070796</v>
      </c>
      <c r="I35" s="51">
        <v>5824.2</v>
      </c>
      <c r="J35" s="53">
        <v>3.23426748661565</v>
      </c>
      <c r="K35" s="51">
        <v>394.88</v>
      </c>
      <c r="L35" s="53">
        <v>2.2263367153865801</v>
      </c>
      <c r="M35" s="53">
        <v>13.749290923825001</v>
      </c>
      <c r="N35" s="51">
        <v>2141908.09</v>
      </c>
      <c r="O35" s="51">
        <v>10253578.65</v>
      </c>
      <c r="P35" s="51">
        <v>115</v>
      </c>
      <c r="Q35" s="51">
        <v>94</v>
      </c>
      <c r="R35" s="53">
        <v>22.340425531914899</v>
      </c>
      <c r="S35" s="51">
        <v>1565.8945217391299</v>
      </c>
      <c r="T35" s="51">
        <v>1524.6690425531899</v>
      </c>
      <c r="U35" s="54">
        <v>2.6327111190191999</v>
      </c>
    </row>
    <row r="36" spans="1:21" ht="12" thickBot="1">
      <c r="A36" s="76"/>
      <c r="B36" s="65" t="s">
        <v>35</v>
      </c>
      <c r="C36" s="66"/>
      <c r="D36" s="51">
        <v>175793.2</v>
      </c>
      <c r="E36" s="52"/>
      <c r="F36" s="52"/>
      <c r="G36" s="51">
        <v>1380766.1</v>
      </c>
      <c r="H36" s="53">
        <v>-87.268430185242806</v>
      </c>
      <c r="I36" s="51">
        <v>-18147.07</v>
      </c>
      <c r="J36" s="53">
        <v>-10.3229647108079</v>
      </c>
      <c r="K36" s="51">
        <v>-182152.82</v>
      </c>
      <c r="L36" s="53">
        <v>-13.1921561515741</v>
      </c>
      <c r="M36" s="53">
        <v>-0.90037447677175697</v>
      </c>
      <c r="N36" s="51">
        <v>6720010.8200000003</v>
      </c>
      <c r="O36" s="51">
        <v>36172242.909999996</v>
      </c>
      <c r="P36" s="51">
        <v>82</v>
      </c>
      <c r="Q36" s="51">
        <v>58</v>
      </c>
      <c r="R36" s="53">
        <v>41.379310344827601</v>
      </c>
      <c r="S36" s="51">
        <v>2143.8195121951198</v>
      </c>
      <c r="T36" s="51">
        <v>2140.1131034482801</v>
      </c>
      <c r="U36" s="54">
        <v>0.17288809649143599</v>
      </c>
    </row>
    <row r="37" spans="1:21" ht="12" thickBot="1">
      <c r="A37" s="76"/>
      <c r="B37" s="65" t="s">
        <v>36</v>
      </c>
      <c r="C37" s="66"/>
      <c r="D37" s="51">
        <v>16447.86</v>
      </c>
      <c r="E37" s="52"/>
      <c r="F37" s="52"/>
      <c r="G37" s="51">
        <v>106360.69</v>
      </c>
      <c r="H37" s="53">
        <v>-84.5357716276568</v>
      </c>
      <c r="I37" s="51">
        <v>77.78</v>
      </c>
      <c r="J37" s="53">
        <v>0.47288826631549602</v>
      </c>
      <c r="K37" s="51">
        <v>-5500.93</v>
      </c>
      <c r="L37" s="53">
        <v>-5.1719577975659998</v>
      </c>
      <c r="M37" s="53">
        <v>-1.0141394273332001</v>
      </c>
      <c r="N37" s="51">
        <v>689744.47</v>
      </c>
      <c r="O37" s="51">
        <v>10645168.189999999</v>
      </c>
      <c r="P37" s="51">
        <v>8</v>
      </c>
      <c r="Q37" s="51">
        <v>2</v>
      </c>
      <c r="R37" s="53">
        <v>300</v>
      </c>
      <c r="S37" s="51">
        <v>2055.9825000000001</v>
      </c>
      <c r="T37" s="51">
        <v>-128.20500000000001</v>
      </c>
      <c r="U37" s="54">
        <v>106.235704827254</v>
      </c>
    </row>
    <row r="38" spans="1:21" ht="12" thickBot="1">
      <c r="A38" s="76"/>
      <c r="B38" s="65" t="s">
        <v>37</v>
      </c>
      <c r="C38" s="66"/>
      <c r="D38" s="51">
        <v>174418.86</v>
      </c>
      <c r="E38" s="52"/>
      <c r="F38" s="52"/>
      <c r="G38" s="51">
        <v>679090.99</v>
      </c>
      <c r="H38" s="53">
        <v>-74.315833582183203</v>
      </c>
      <c r="I38" s="51">
        <v>-35623.17</v>
      </c>
      <c r="J38" s="53">
        <v>-20.423920899379802</v>
      </c>
      <c r="K38" s="51">
        <v>-91521.79</v>
      </c>
      <c r="L38" s="53">
        <v>-13.4771026780962</v>
      </c>
      <c r="M38" s="53">
        <v>-0.61076843011921</v>
      </c>
      <c r="N38" s="51">
        <v>4040762.76</v>
      </c>
      <c r="O38" s="51">
        <v>18006387.300000001</v>
      </c>
      <c r="P38" s="51">
        <v>93</v>
      </c>
      <c r="Q38" s="51">
        <v>82</v>
      </c>
      <c r="R38" s="53">
        <v>13.4146341463415</v>
      </c>
      <c r="S38" s="51">
        <v>1875.4716129032299</v>
      </c>
      <c r="T38" s="51">
        <v>2003.98268292683</v>
      </c>
      <c r="U38" s="54">
        <v>-6.8522002220374096</v>
      </c>
    </row>
    <row r="39" spans="1:21" ht="12" thickBot="1">
      <c r="A39" s="76"/>
      <c r="B39" s="65" t="s">
        <v>70</v>
      </c>
      <c r="C39" s="66"/>
      <c r="D39" s="52"/>
      <c r="E39" s="52"/>
      <c r="F39" s="52"/>
      <c r="G39" s="51">
        <v>43.68</v>
      </c>
      <c r="H39" s="52"/>
      <c r="I39" s="52"/>
      <c r="J39" s="52"/>
      <c r="K39" s="51">
        <v>-3387.77</v>
      </c>
      <c r="L39" s="53">
        <v>-7755.8836996337004</v>
      </c>
      <c r="M39" s="52"/>
      <c r="N39" s="51">
        <v>193.23</v>
      </c>
      <c r="O39" s="51">
        <v>660.5</v>
      </c>
      <c r="P39" s="52"/>
      <c r="Q39" s="52"/>
      <c r="R39" s="52"/>
      <c r="S39" s="52"/>
      <c r="T39" s="52"/>
      <c r="U39" s="55"/>
    </row>
    <row r="40" spans="1:21" ht="12" customHeight="1" thickBot="1">
      <c r="A40" s="76"/>
      <c r="B40" s="65" t="s">
        <v>32</v>
      </c>
      <c r="C40" s="66"/>
      <c r="D40" s="51">
        <v>193423.0765</v>
      </c>
      <c r="E40" s="52"/>
      <c r="F40" s="52"/>
      <c r="G40" s="51">
        <v>716488.88919999998</v>
      </c>
      <c r="H40" s="53">
        <v>-73.004036850317704</v>
      </c>
      <c r="I40" s="51">
        <v>13631.542299999999</v>
      </c>
      <c r="J40" s="53">
        <v>7.0475263586245402</v>
      </c>
      <c r="K40" s="51">
        <v>38712.144399999997</v>
      </c>
      <c r="L40" s="53">
        <v>5.4030348528117802</v>
      </c>
      <c r="M40" s="53">
        <v>-0.64787426500713297</v>
      </c>
      <c r="N40" s="51">
        <v>2039939.3107</v>
      </c>
      <c r="O40" s="51">
        <v>5133881.8727000002</v>
      </c>
      <c r="P40" s="51">
        <v>263</v>
      </c>
      <c r="Q40" s="51">
        <v>243</v>
      </c>
      <c r="R40" s="53">
        <v>8.2304526748971298</v>
      </c>
      <c r="S40" s="51">
        <v>735.44896007604598</v>
      </c>
      <c r="T40" s="51">
        <v>621.98304444444398</v>
      </c>
      <c r="U40" s="54">
        <v>15.4281155853248</v>
      </c>
    </row>
    <row r="41" spans="1:21" ht="12" thickBot="1">
      <c r="A41" s="76"/>
      <c r="B41" s="65" t="s">
        <v>33</v>
      </c>
      <c r="C41" s="66"/>
      <c r="D41" s="51">
        <v>521915.57559999998</v>
      </c>
      <c r="E41" s="52"/>
      <c r="F41" s="52"/>
      <c r="G41" s="51">
        <v>1475937.3755999999</v>
      </c>
      <c r="H41" s="53">
        <v>-64.638365812246604</v>
      </c>
      <c r="I41" s="51">
        <v>31554.184799999999</v>
      </c>
      <c r="J41" s="53">
        <v>6.0458407978579602</v>
      </c>
      <c r="K41" s="51">
        <v>100697.7564</v>
      </c>
      <c r="L41" s="53">
        <v>6.8226306931934797</v>
      </c>
      <c r="M41" s="53">
        <v>-0.68664460929339999</v>
      </c>
      <c r="N41" s="51">
        <v>12951647.558599999</v>
      </c>
      <c r="O41" s="51">
        <v>34226747.629600003</v>
      </c>
      <c r="P41" s="51">
        <v>2690</v>
      </c>
      <c r="Q41" s="51">
        <v>2273</v>
      </c>
      <c r="R41" s="53">
        <v>18.345798504179498</v>
      </c>
      <c r="S41" s="51">
        <v>194.020660074349</v>
      </c>
      <c r="T41" s="51">
        <v>193.77608077430699</v>
      </c>
      <c r="U41" s="54">
        <v>0.12605837952959401</v>
      </c>
    </row>
    <row r="42" spans="1:21" ht="12" thickBot="1">
      <c r="A42" s="76"/>
      <c r="B42" s="65" t="s">
        <v>38</v>
      </c>
      <c r="C42" s="66"/>
      <c r="D42" s="51">
        <v>156007.76</v>
      </c>
      <c r="E42" s="52"/>
      <c r="F42" s="52"/>
      <c r="G42" s="51">
        <v>391764.15</v>
      </c>
      <c r="H42" s="53">
        <v>-60.178142895413004</v>
      </c>
      <c r="I42" s="51">
        <v>-12351.28</v>
      </c>
      <c r="J42" s="53">
        <v>-7.9170933548433702</v>
      </c>
      <c r="K42" s="51">
        <v>-45470.71</v>
      </c>
      <c r="L42" s="53">
        <v>-11.606654156588901</v>
      </c>
      <c r="M42" s="53">
        <v>-0.72836843761621495</v>
      </c>
      <c r="N42" s="51">
        <v>2798807.66</v>
      </c>
      <c r="O42" s="51">
        <v>14664418.630000001</v>
      </c>
      <c r="P42" s="51">
        <v>99</v>
      </c>
      <c r="Q42" s="51">
        <v>77</v>
      </c>
      <c r="R42" s="53">
        <v>28.571428571428601</v>
      </c>
      <c r="S42" s="51">
        <v>1575.83595959596</v>
      </c>
      <c r="T42" s="51">
        <v>1314.97480519481</v>
      </c>
      <c r="U42" s="54">
        <v>16.553826736384298</v>
      </c>
    </row>
    <row r="43" spans="1:21" ht="12" thickBot="1">
      <c r="A43" s="76"/>
      <c r="B43" s="65" t="s">
        <v>39</v>
      </c>
      <c r="C43" s="66"/>
      <c r="D43" s="51">
        <v>34429.93</v>
      </c>
      <c r="E43" s="52"/>
      <c r="F43" s="52"/>
      <c r="G43" s="51">
        <v>134553.09</v>
      </c>
      <c r="H43" s="53">
        <v>-74.411639301631794</v>
      </c>
      <c r="I43" s="51">
        <v>4976.8599999999997</v>
      </c>
      <c r="J43" s="53">
        <v>14.4550395542483</v>
      </c>
      <c r="K43" s="51">
        <v>18081.189999999999</v>
      </c>
      <c r="L43" s="53">
        <v>13.4379596930847</v>
      </c>
      <c r="M43" s="53">
        <v>-0.72474931130085996</v>
      </c>
      <c r="N43" s="51">
        <v>960184.46</v>
      </c>
      <c r="O43" s="51">
        <v>5367522.67</v>
      </c>
      <c r="P43" s="51">
        <v>40</v>
      </c>
      <c r="Q43" s="51">
        <v>38</v>
      </c>
      <c r="R43" s="53">
        <v>5.2631578947368398</v>
      </c>
      <c r="S43" s="51">
        <v>860.74824999999998</v>
      </c>
      <c r="T43" s="51">
        <v>927.55421052631596</v>
      </c>
      <c r="U43" s="54">
        <v>-7.7613820912579001</v>
      </c>
    </row>
    <row r="44" spans="1:21" ht="12" thickBot="1">
      <c r="A44" s="76"/>
      <c r="B44" s="65" t="s">
        <v>73</v>
      </c>
      <c r="C44" s="66"/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1">
        <v>-3233.3332999999998</v>
      </c>
      <c r="P44" s="52"/>
      <c r="Q44" s="52"/>
      <c r="R44" s="52"/>
      <c r="S44" s="52"/>
      <c r="T44" s="52"/>
      <c r="U44" s="55"/>
    </row>
    <row r="45" spans="1:21" ht="12" thickBot="1">
      <c r="A45" s="77"/>
      <c r="B45" s="65" t="s">
        <v>34</v>
      </c>
      <c r="C45" s="66"/>
      <c r="D45" s="56">
        <v>37506.666799999999</v>
      </c>
      <c r="E45" s="57"/>
      <c r="F45" s="57"/>
      <c r="G45" s="56">
        <v>76999.209499999997</v>
      </c>
      <c r="H45" s="58">
        <v>-51.289543043945102</v>
      </c>
      <c r="I45" s="56">
        <v>4604.2749999999996</v>
      </c>
      <c r="J45" s="58">
        <v>12.275884243598</v>
      </c>
      <c r="K45" s="56">
        <v>8099.4805999999999</v>
      </c>
      <c r="L45" s="58">
        <v>10.518913963655701</v>
      </c>
      <c r="M45" s="58">
        <v>-0.431534535683683</v>
      </c>
      <c r="N45" s="56">
        <v>773135.10190000001</v>
      </c>
      <c r="O45" s="56">
        <v>1971625.7527999999</v>
      </c>
      <c r="P45" s="56">
        <v>30</v>
      </c>
      <c r="Q45" s="56">
        <v>33</v>
      </c>
      <c r="R45" s="58">
        <v>-9.0909090909090899</v>
      </c>
      <c r="S45" s="56">
        <v>1250.2222266666699</v>
      </c>
      <c r="T45" s="56">
        <v>1036.1914363636399</v>
      </c>
      <c r="U45" s="59">
        <v>17.119419710980299</v>
      </c>
    </row>
  </sheetData>
  <mergeCells count="43">
    <mergeCell ref="B18:C18"/>
    <mergeCell ref="A1:U4"/>
    <mergeCell ref="W1:W4"/>
    <mergeCell ref="B6:C6"/>
    <mergeCell ref="A7:C7"/>
    <mergeCell ref="A8:A45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30:C30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43:C43"/>
    <mergeCell ref="B44:C44"/>
    <mergeCell ref="B45:C45"/>
    <mergeCell ref="B37:C37"/>
    <mergeCell ref="B31:C31"/>
    <mergeCell ref="B38:C38"/>
    <mergeCell ref="B39:C39"/>
    <mergeCell ref="B40:C40"/>
    <mergeCell ref="B41:C41"/>
    <mergeCell ref="B42:C42"/>
    <mergeCell ref="B32:C32"/>
    <mergeCell ref="B33:C33"/>
    <mergeCell ref="B34:C34"/>
    <mergeCell ref="B35:C35"/>
    <mergeCell ref="B36:C36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H61"/>
  <sheetViews>
    <sheetView topLeftCell="A19" workbookViewId="0">
      <selection activeCell="B32" sqref="B32:E37"/>
    </sheetView>
  </sheetViews>
  <sheetFormatPr defaultRowHeight="12.75"/>
  <cols>
    <col min="1" max="1" width="3.140625" style="28" customWidth="1"/>
    <col min="2" max="2" width="5.28515625" style="29" customWidth="1"/>
    <col min="3" max="3" width="9.140625" style="28"/>
    <col min="4" max="7" width="9.85546875" style="28" customWidth="1"/>
    <col min="8" max="8" width="11.140625" style="28" customWidth="1"/>
    <col min="9" max="16384" width="9.140625" style="3"/>
  </cols>
  <sheetData>
    <row r="1" spans="1:8">
      <c r="A1" s="37" t="s">
        <v>72</v>
      </c>
      <c r="B1" s="37" t="s">
        <v>62</v>
      </c>
      <c r="C1" s="37" t="s">
        <v>63</v>
      </c>
      <c r="D1" s="37" t="s">
        <v>64</v>
      </c>
      <c r="E1" s="37" t="s">
        <v>65</v>
      </c>
      <c r="F1" s="37" t="s">
        <v>66</v>
      </c>
      <c r="G1" s="37" t="s">
        <v>65</v>
      </c>
      <c r="H1" s="37" t="s">
        <v>67</v>
      </c>
    </row>
    <row r="2" spans="1:8">
      <c r="A2" s="36">
        <v>1</v>
      </c>
      <c r="B2" s="36">
        <v>12</v>
      </c>
      <c r="C2" s="36">
        <v>84334</v>
      </c>
      <c r="D2" s="36">
        <v>858102.74335640995</v>
      </c>
      <c r="E2" s="36">
        <v>630989.76022991503</v>
      </c>
      <c r="F2" s="36">
        <v>227112.98312649599</v>
      </c>
      <c r="G2" s="36">
        <v>630989.76022991503</v>
      </c>
      <c r="H2" s="36">
        <v>0.26466875311242899</v>
      </c>
    </row>
    <row r="3" spans="1:8">
      <c r="A3" s="36">
        <v>2</v>
      </c>
      <c r="B3" s="36">
        <v>13</v>
      </c>
      <c r="C3" s="36">
        <v>19953</v>
      </c>
      <c r="D3" s="36">
        <v>186677.79277008501</v>
      </c>
      <c r="E3" s="36">
        <v>154278.73443333301</v>
      </c>
      <c r="F3" s="36">
        <v>32399.058336752099</v>
      </c>
      <c r="G3" s="36">
        <v>154278.73443333301</v>
      </c>
      <c r="H3" s="36">
        <v>0.17355603929094701</v>
      </c>
    </row>
    <row r="4" spans="1:8">
      <c r="A4" s="36">
        <v>3</v>
      </c>
      <c r="B4" s="36">
        <v>14</v>
      </c>
      <c r="C4" s="36">
        <v>139122</v>
      </c>
      <c r="D4" s="36">
        <v>402075.99379663402</v>
      </c>
      <c r="E4" s="36">
        <v>313267.567341908</v>
      </c>
      <c r="F4" s="36">
        <v>88808.426454726301</v>
      </c>
      <c r="G4" s="36">
        <v>313267.567341908</v>
      </c>
      <c r="H4" s="36">
        <v>0.22087472971501201</v>
      </c>
    </row>
    <row r="5" spans="1:8">
      <c r="A5" s="36">
        <v>4</v>
      </c>
      <c r="B5" s="36">
        <v>15</v>
      </c>
      <c r="C5" s="36">
        <v>4737</v>
      </c>
      <c r="D5" s="36">
        <v>81208.817872210901</v>
      </c>
      <c r="E5" s="36">
        <v>63349.573913153297</v>
      </c>
      <c r="F5" s="36">
        <v>17859.2439590576</v>
      </c>
      <c r="G5" s="36">
        <v>63349.573913153297</v>
      </c>
      <c r="H5" s="36">
        <v>0.219917546234457</v>
      </c>
    </row>
    <row r="6" spans="1:8">
      <c r="A6" s="36">
        <v>5</v>
      </c>
      <c r="B6" s="36">
        <v>16</v>
      </c>
      <c r="C6" s="36">
        <v>2764</v>
      </c>
      <c r="D6" s="36">
        <v>224983.98290085499</v>
      </c>
      <c r="E6" s="36">
        <v>155483.36334188</v>
      </c>
      <c r="F6" s="36">
        <v>69500.619558974402</v>
      </c>
      <c r="G6" s="36">
        <v>155483.36334188</v>
      </c>
      <c r="H6" s="36">
        <v>0.30891363315228398</v>
      </c>
    </row>
    <row r="7" spans="1:8">
      <c r="A7" s="36">
        <v>6</v>
      </c>
      <c r="B7" s="36">
        <v>17</v>
      </c>
      <c r="C7" s="36">
        <v>28829</v>
      </c>
      <c r="D7" s="36">
        <v>530136.605921368</v>
      </c>
      <c r="E7" s="36">
        <v>377476.50527435902</v>
      </c>
      <c r="F7" s="36">
        <v>152660.10064700901</v>
      </c>
      <c r="G7" s="36">
        <v>377476.50527435902</v>
      </c>
      <c r="H7" s="36">
        <v>0.28796370396209098</v>
      </c>
    </row>
    <row r="8" spans="1:8">
      <c r="A8" s="36">
        <v>7</v>
      </c>
      <c r="B8" s="36">
        <v>18</v>
      </c>
      <c r="C8" s="36">
        <v>73764</v>
      </c>
      <c r="D8" s="36">
        <v>173233.24136923099</v>
      </c>
      <c r="E8" s="36">
        <v>131745.48291453</v>
      </c>
      <c r="F8" s="36">
        <v>41487.758454700903</v>
      </c>
      <c r="G8" s="36">
        <v>131745.48291453</v>
      </c>
      <c r="H8" s="36">
        <v>0.239490747426895</v>
      </c>
    </row>
    <row r="9" spans="1:8">
      <c r="A9" s="36">
        <v>8</v>
      </c>
      <c r="B9" s="36">
        <v>19</v>
      </c>
      <c r="C9" s="36">
        <v>12567</v>
      </c>
      <c r="D9" s="36">
        <v>98306.512660683802</v>
      </c>
      <c r="E9" s="36">
        <v>73389.067869230799</v>
      </c>
      <c r="F9" s="36">
        <v>24917.444791452999</v>
      </c>
      <c r="G9" s="36">
        <v>73389.067869230799</v>
      </c>
      <c r="H9" s="36">
        <v>0.25346687739253299</v>
      </c>
    </row>
    <row r="10" spans="1:8">
      <c r="A10" s="36">
        <v>9</v>
      </c>
      <c r="B10" s="36">
        <v>21</v>
      </c>
      <c r="C10" s="36">
        <v>256978</v>
      </c>
      <c r="D10" s="36">
        <v>1421154.6176811999</v>
      </c>
      <c r="E10" s="36">
        <v>1337559.3039991499</v>
      </c>
      <c r="F10" s="36">
        <v>83595.313682051303</v>
      </c>
      <c r="G10" s="36">
        <v>1337559.3039991499</v>
      </c>
      <c r="H10" s="36">
        <v>5.8822110305244799E-2</v>
      </c>
    </row>
    <row r="11" spans="1:8">
      <c r="A11" s="36">
        <v>10</v>
      </c>
      <c r="B11" s="36">
        <v>22</v>
      </c>
      <c r="C11" s="36">
        <v>49928</v>
      </c>
      <c r="D11" s="36">
        <v>1761002.5794307699</v>
      </c>
      <c r="E11" s="36">
        <v>1569893.4961769199</v>
      </c>
      <c r="F11" s="36">
        <v>191109.08325384601</v>
      </c>
      <c r="G11" s="36">
        <v>1569893.4961769199</v>
      </c>
      <c r="H11" s="36">
        <v>0.10852288661361301</v>
      </c>
    </row>
    <row r="12" spans="1:8">
      <c r="A12" s="36">
        <v>11</v>
      </c>
      <c r="B12" s="36">
        <v>23</v>
      </c>
      <c r="C12" s="36">
        <v>321198.61300000001</v>
      </c>
      <c r="D12" s="36">
        <v>4978390.8238794897</v>
      </c>
      <c r="E12" s="36">
        <v>4517878.3486410296</v>
      </c>
      <c r="F12" s="36">
        <v>460512.47523846198</v>
      </c>
      <c r="G12" s="36">
        <v>4517878.3486410296</v>
      </c>
      <c r="H12" s="36">
        <v>9.2502274636526105E-2</v>
      </c>
    </row>
    <row r="13" spans="1:8">
      <c r="A13" s="36">
        <v>12</v>
      </c>
      <c r="B13" s="36">
        <v>24</v>
      </c>
      <c r="C13" s="36">
        <v>30763</v>
      </c>
      <c r="D13" s="36">
        <v>926155.24384017102</v>
      </c>
      <c r="E13" s="36">
        <v>807390.08075982903</v>
      </c>
      <c r="F13" s="36">
        <v>118765.163080342</v>
      </c>
      <c r="G13" s="36">
        <v>807390.08075982903</v>
      </c>
      <c r="H13" s="36">
        <v>0.12823461711224499</v>
      </c>
    </row>
    <row r="14" spans="1:8">
      <c r="A14" s="36">
        <v>13</v>
      </c>
      <c r="B14" s="36">
        <v>25</v>
      </c>
      <c r="C14" s="36">
        <v>67583</v>
      </c>
      <c r="D14" s="36">
        <v>860658.26969999995</v>
      </c>
      <c r="E14" s="36">
        <v>754271.82250000001</v>
      </c>
      <c r="F14" s="36">
        <v>106386.4472</v>
      </c>
      <c r="G14" s="36">
        <v>754271.82250000001</v>
      </c>
      <c r="H14" s="36">
        <v>0.12361055594932401</v>
      </c>
    </row>
    <row r="15" spans="1:8">
      <c r="A15" s="36">
        <v>14</v>
      </c>
      <c r="B15" s="36">
        <v>26</v>
      </c>
      <c r="C15" s="36">
        <v>69104</v>
      </c>
      <c r="D15" s="36">
        <v>628637.47668965301</v>
      </c>
      <c r="E15" s="36">
        <v>532495.91759224003</v>
      </c>
      <c r="F15" s="36">
        <v>96141.559097413206</v>
      </c>
      <c r="G15" s="36">
        <v>532495.91759224003</v>
      </c>
      <c r="H15" s="36">
        <v>0.15293641035161601</v>
      </c>
    </row>
    <row r="16" spans="1:8">
      <c r="A16" s="36">
        <v>15</v>
      </c>
      <c r="B16" s="36">
        <v>27</v>
      </c>
      <c r="C16" s="36">
        <v>196267.83900000001</v>
      </c>
      <c r="D16" s="36">
        <v>1859364.9547333301</v>
      </c>
      <c r="E16" s="36">
        <v>1740044.86156667</v>
      </c>
      <c r="F16" s="36">
        <v>119320.09316666699</v>
      </c>
      <c r="G16" s="36">
        <v>1740044.86156667</v>
      </c>
      <c r="H16" s="36">
        <v>6.4172497638463499E-2</v>
      </c>
    </row>
    <row r="17" spans="1:8">
      <c r="A17" s="36">
        <v>16</v>
      </c>
      <c r="B17" s="36">
        <v>29</v>
      </c>
      <c r="C17" s="36">
        <v>170334</v>
      </c>
      <c r="D17" s="36">
        <v>2478446.4351136801</v>
      </c>
      <c r="E17" s="36">
        <v>2060373.3057051301</v>
      </c>
      <c r="F17" s="36">
        <v>418073.12940854701</v>
      </c>
      <c r="G17" s="36">
        <v>2060373.3057051301</v>
      </c>
      <c r="H17" s="36">
        <v>0.16868354445165601</v>
      </c>
    </row>
    <row r="18" spans="1:8">
      <c r="A18" s="36">
        <v>17</v>
      </c>
      <c r="B18" s="36">
        <v>31</v>
      </c>
      <c r="C18" s="36">
        <v>37829.660000000003</v>
      </c>
      <c r="D18" s="36">
        <v>365952.40979911498</v>
      </c>
      <c r="E18" s="36">
        <v>298769.55633099301</v>
      </c>
      <c r="F18" s="36">
        <v>67182.853468122106</v>
      </c>
      <c r="G18" s="36">
        <v>298769.55633099301</v>
      </c>
      <c r="H18" s="36">
        <v>0.18358357991139099</v>
      </c>
    </row>
    <row r="19" spans="1:8">
      <c r="A19" s="36">
        <v>18</v>
      </c>
      <c r="B19" s="36">
        <v>32</v>
      </c>
      <c r="C19" s="36">
        <v>19987.404999999999</v>
      </c>
      <c r="D19" s="36">
        <v>412230.05621373601</v>
      </c>
      <c r="E19" s="36">
        <v>373392.42598402902</v>
      </c>
      <c r="F19" s="36">
        <v>38837.630229706301</v>
      </c>
      <c r="G19" s="36">
        <v>373392.42598402902</v>
      </c>
      <c r="H19" s="36">
        <v>9.4213485029266006E-2</v>
      </c>
    </row>
    <row r="20" spans="1:8">
      <c r="A20" s="36">
        <v>19</v>
      </c>
      <c r="B20" s="36">
        <v>33</v>
      </c>
      <c r="C20" s="36">
        <v>26880.197</v>
      </c>
      <c r="D20" s="36">
        <v>503763.06325562397</v>
      </c>
      <c r="E20" s="36">
        <v>387849.19110718102</v>
      </c>
      <c r="F20" s="36">
        <v>115913.872148443</v>
      </c>
      <c r="G20" s="36">
        <v>387849.19110718102</v>
      </c>
      <c r="H20" s="36">
        <v>0.23009601259635201</v>
      </c>
    </row>
    <row r="21" spans="1:8">
      <c r="A21" s="36">
        <v>20</v>
      </c>
      <c r="B21" s="36">
        <v>34</v>
      </c>
      <c r="C21" s="36">
        <v>38929.322999999997</v>
      </c>
      <c r="D21" s="36">
        <v>269863.14362414298</v>
      </c>
      <c r="E21" s="36">
        <v>195558.877324642</v>
      </c>
      <c r="F21" s="36">
        <v>74304.266299500901</v>
      </c>
      <c r="G21" s="36">
        <v>195558.877324642</v>
      </c>
      <c r="H21" s="36">
        <v>0.27534054966390498</v>
      </c>
    </row>
    <row r="22" spans="1:8">
      <c r="A22" s="36">
        <v>21</v>
      </c>
      <c r="B22" s="36">
        <v>35</v>
      </c>
      <c r="C22" s="36">
        <v>24094.884999999998</v>
      </c>
      <c r="D22" s="36">
        <v>774779.86410000001</v>
      </c>
      <c r="E22" s="36">
        <v>737003.41059999994</v>
      </c>
      <c r="F22" s="36">
        <v>37776.453500000003</v>
      </c>
      <c r="G22" s="36">
        <v>737003.41059999994</v>
      </c>
      <c r="H22" s="36">
        <v>4.87576604018767E-2</v>
      </c>
    </row>
    <row r="23" spans="1:8">
      <c r="A23" s="36">
        <v>22</v>
      </c>
      <c r="B23" s="36">
        <v>36</v>
      </c>
      <c r="C23" s="36">
        <v>119043.952</v>
      </c>
      <c r="D23" s="36">
        <v>875005.135628319</v>
      </c>
      <c r="E23" s="36">
        <v>720569.04642354301</v>
      </c>
      <c r="F23" s="36">
        <v>154436.08920477601</v>
      </c>
      <c r="G23" s="36">
        <v>720569.04642354301</v>
      </c>
      <c r="H23" s="36">
        <v>0.176497351748546</v>
      </c>
    </row>
    <row r="24" spans="1:8">
      <c r="A24" s="36">
        <v>23</v>
      </c>
      <c r="B24" s="36">
        <v>37</v>
      </c>
      <c r="C24" s="36">
        <v>89748.351999999999</v>
      </c>
      <c r="D24" s="36">
        <v>895300.60835929203</v>
      </c>
      <c r="E24" s="36">
        <v>772988.922684522</v>
      </c>
      <c r="F24" s="36">
        <v>122311.68567476999</v>
      </c>
      <c r="G24" s="36">
        <v>772988.922684522</v>
      </c>
      <c r="H24" s="36">
        <v>0.13661521564127499</v>
      </c>
    </row>
    <row r="25" spans="1:8">
      <c r="A25" s="36">
        <v>24</v>
      </c>
      <c r="B25" s="36">
        <v>38</v>
      </c>
      <c r="C25" s="36">
        <v>60990.150999999998</v>
      </c>
      <c r="D25" s="36">
        <v>354799.97708849597</v>
      </c>
      <c r="E25" s="36">
        <v>324265.83513982297</v>
      </c>
      <c r="F25" s="36">
        <v>30534.141948672601</v>
      </c>
      <c r="G25" s="36">
        <v>324265.83513982297</v>
      </c>
      <c r="H25" s="36">
        <v>8.6060157611161897E-2</v>
      </c>
    </row>
    <row r="26" spans="1:8">
      <c r="A26" s="36">
        <v>25</v>
      </c>
      <c r="B26" s="36">
        <v>39</v>
      </c>
      <c r="C26" s="36">
        <v>70378.510999999999</v>
      </c>
      <c r="D26" s="36">
        <v>137698.073856501</v>
      </c>
      <c r="E26" s="36">
        <v>100269.32363847501</v>
      </c>
      <c r="F26" s="36">
        <v>37428.750218026304</v>
      </c>
      <c r="G26" s="36">
        <v>100269.32363847501</v>
      </c>
      <c r="H26" s="36">
        <v>0.27181752924904301</v>
      </c>
    </row>
    <row r="27" spans="1:8">
      <c r="A27" s="36">
        <v>26</v>
      </c>
      <c r="B27" s="36">
        <v>40</v>
      </c>
      <c r="C27" s="36">
        <v>8.2000000000000003E-2</v>
      </c>
      <c r="D27" s="36">
        <v>1.7948999999999999</v>
      </c>
      <c r="E27" s="36">
        <v>0.84099999999999997</v>
      </c>
      <c r="F27" s="36">
        <v>0.95389999999999997</v>
      </c>
      <c r="G27" s="36">
        <v>0.84099999999999997</v>
      </c>
      <c r="H27" s="36">
        <v>0.53145022006797005</v>
      </c>
    </row>
    <row r="28" spans="1:8">
      <c r="A28" s="36">
        <v>27</v>
      </c>
      <c r="B28" s="36">
        <v>42</v>
      </c>
      <c r="C28" s="36">
        <v>6207.4920000000002</v>
      </c>
      <c r="D28" s="36">
        <v>159722.85089999999</v>
      </c>
      <c r="E28" s="36">
        <v>135422.54629999999</v>
      </c>
      <c r="F28" s="36">
        <v>24300.304599999999</v>
      </c>
      <c r="G28" s="36">
        <v>135422.54629999999</v>
      </c>
      <c r="H28" s="36">
        <v>0.152140438660302</v>
      </c>
    </row>
    <row r="29" spans="1:8">
      <c r="A29" s="36">
        <v>28</v>
      </c>
      <c r="B29" s="36">
        <v>75</v>
      </c>
      <c r="C29" s="36">
        <v>261</v>
      </c>
      <c r="D29" s="36">
        <v>193423.07692307699</v>
      </c>
      <c r="E29" s="36">
        <v>179791.53418803401</v>
      </c>
      <c r="F29" s="36">
        <v>13631.5427350427</v>
      </c>
      <c r="G29" s="36">
        <v>179791.53418803401</v>
      </c>
      <c r="H29" s="36">
        <v>7.0475265681270896E-2</v>
      </c>
    </row>
    <row r="30" spans="1:8">
      <c r="A30" s="36">
        <v>29</v>
      </c>
      <c r="B30" s="36">
        <v>76</v>
      </c>
      <c r="C30" s="36">
        <v>3089</v>
      </c>
      <c r="D30" s="36">
        <v>521915.56418803398</v>
      </c>
      <c r="E30" s="36">
        <v>490361.39033504302</v>
      </c>
      <c r="F30" s="36">
        <v>31554.173852991498</v>
      </c>
      <c r="G30" s="36">
        <v>490361.39033504302</v>
      </c>
      <c r="H30" s="36">
        <v>6.0458388325861902E-2</v>
      </c>
    </row>
    <row r="31" spans="1:8">
      <c r="A31" s="30">
        <v>30</v>
      </c>
      <c r="B31" s="31">
        <v>99</v>
      </c>
      <c r="C31" s="30">
        <v>30</v>
      </c>
      <c r="D31" s="30">
        <v>37506.666666666701</v>
      </c>
      <c r="E31" s="30">
        <v>32902.391452991498</v>
      </c>
      <c r="F31" s="30">
        <v>4604.2752136752097</v>
      </c>
      <c r="G31" s="30">
        <v>32902.391452991498</v>
      </c>
      <c r="H31" s="30">
        <v>0.122758848569371</v>
      </c>
    </row>
    <row r="32" spans="1:8">
      <c r="A32" s="3"/>
      <c r="B32" s="33">
        <v>70</v>
      </c>
      <c r="C32" s="33">
        <v>111</v>
      </c>
      <c r="D32" s="33">
        <v>180077.87</v>
      </c>
      <c r="E32" s="33">
        <v>174253.67</v>
      </c>
      <c r="F32" s="30"/>
      <c r="G32" s="30"/>
      <c r="H32" s="3"/>
    </row>
    <row r="33" spans="1:8">
      <c r="A33" s="3"/>
      <c r="B33" s="33">
        <v>71</v>
      </c>
      <c r="C33" s="33">
        <v>76</v>
      </c>
      <c r="D33" s="33">
        <v>175793.2</v>
      </c>
      <c r="E33" s="33">
        <v>193940.27</v>
      </c>
      <c r="F33" s="30"/>
      <c r="G33" s="30"/>
      <c r="H33" s="3"/>
    </row>
    <row r="34" spans="1:8">
      <c r="A34" s="3"/>
      <c r="B34" s="33">
        <v>72</v>
      </c>
      <c r="C34" s="33">
        <v>6</v>
      </c>
      <c r="D34" s="33">
        <v>16447.86</v>
      </c>
      <c r="E34" s="33">
        <v>16370.08</v>
      </c>
      <c r="F34" s="30"/>
      <c r="G34" s="30"/>
      <c r="H34" s="3"/>
    </row>
    <row r="35" spans="1:8">
      <c r="A35" s="3"/>
      <c r="B35" s="33">
        <v>73</v>
      </c>
      <c r="C35" s="33">
        <v>89</v>
      </c>
      <c r="D35" s="33">
        <v>174418.86</v>
      </c>
      <c r="E35" s="33">
        <v>210042.03</v>
      </c>
      <c r="F35" s="30"/>
      <c r="G35" s="30"/>
      <c r="H35" s="3"/>
    </row>
    <row r="36" spans="1:8">
      <c r="A36" s="3"/>
      <c r="B36" s="33">
        <v>77</v>
      </c>
      <c r="C36" s="33">
        <v>97</v>
      </c>
      <c r="D36" s="33">
        <v>156007.76</v>
      </c>
      <c r="E36" s="33">
        <v>168359.04000000001</v>
      </c>
      <c r="F36" s="30"/>
      <c r="G36" s="30"/>
      <c r="H36" s="3"/>
    </row>
    <row r="37" spans="1:8">
      <c r="A37" s="3"/>
      <c r="B37" s="33">
        <v>78</v>
      </c>
      <c r="C37" s="33">
        <v>38</v>
      </c>
      <c r="D37" s="33">
        <v>34429.93</v>
      </c>
      <c r="E37" s="33">
        <v>29453.07</v>
      </c>
      <c r="F37" s="30"/>
      <c r="G37" s="30"/>
      <c r="H37" s="3"/>
    </row>
    <row r="38" spans="1:8">
      <c r="A38" s="30"/>
      <c r="B38" s="60">
        <v>74</v>
      </c>
      <c r="C38" s="33">
        <v>0</v>
      </c>
      <c r="D38" s="33">
        <v>0</v>
      </c>
      <c r="E38" s="33">
        <v>0</v>
      </c>
      <c r="F38" s="30"/>
      <c r="G38" s="30"/>
      <c r="H38" s="30"/>
    </row>
    <row r="39" spans="1:8">
      <c r="A39" s="30"/>
      <c r="B39" s="31"/>
      <c r="C39" s="30"/>
      <c r="D39" s="30"/>
      <c r="E39" s="30"/>
      <c r="F39" s="30"/>
      <c r="G39" s="30"/>
      <c r="H39" s="30"/>
    </row>
    <row r="40" spans="1:8">
      <c r="A40" s="30"/>
      <c r="B40" s="31"/>
      <c r="C40" s="30"/>
      <c r="D40" s="30"/>
      <c r="E40" s="30"/>
      <c r="F40" s="30"/>
      <c r="G40" s="30"/>
      <c r="H40" s="30"/>
    </row>
    <row r="41" spans="1:8">
      <c r="A41" s="30"/>
      <c r="B41" s="31"/>
      <c r="C41" s="31"/>
      <c r="D41" s="31"/>
      <c r="E41" s="31"/>
      <c r="F41" s="31"/>
      <c r="G41" s="31"/>
      <c r="H41" s="31"/>
    </row>
    <row r="42" spans="1:8">
      <c r="A42" s="30"/>
      <c r="B42" s="31"/>
      <c r="C42" s="31"/>
      <c r="D42" s="31"/>
      <c r="E42" s="31"/>
      <c r="F42" s="31"/>
      <c r="G42" s="31"/>
      <c r="H42" s="31"/>
    </row>
    <row r="43" spans="1:8">
      <c r="A43" s="30"/>
      <c r="B43" s="31"/>
      <c r="C43" s="30"/>
      <c r="D43" s="30"/>
      <c r="E43" s="30"/>
      <c r="F43" s="30"/>
      <c r="G43" s="30"/>
      <c r="H43" s="30"/>
    </row>
    <row r="44" spans="1:8">
      <c r="A44" s="30"/>
      <c r="B44" s="31"/>
      <c r="C44" s="30"/>
      <c r="D44" s="30"/>
      <c r="E44" s="30"/>
      <c r="F44" s="30"/>
      <c r="G44" s="30"/>
      <c r="H44" s="30"/>
    </row>
    <row r="45" spans="1:8">
      <c r="A45" s="30"/>
      <c r="B45" s="31"/>
      <c r="C45" s="30"/>
      <c r="D45" s="30"/>
      <c r="E45" s="30"/>
      <c r="F45" s="30"/>
      <c r="G45" s="30"/>
      <c r="H45" s="30"/>
    </row>
    <row r="46" spans="1:8">
      <c r="A46" s="30"/>
      <c r="B46" s="31"/>
      <c r="C46" s="30"/>
      <c r="D46" s="30"/>
      <c r="E46" s="30"/>
      <c r="F46" s="30"/>
      <c r="G46" s="30"/>
      <c r="H46" s="30"/>
    </row>
    <row r="47" spans="1:8">
      <c r="A47" s="30"/>
      <c r="B47" s="31"/>
      <c r="C47" s="30"/>
      <c r="D47" s="30"/>
      <c r="E47" s="30"/>
      <c r="F47" s="30"/>
      <c r="G47" s="30"/>
      <c r="H47" s="30"/>
    </row>
    <row r="48" spans="1:8">
      <c r="A48" s="30"/>
      <c r="B48" s="31"/>
      <c r="C48" s="30"/>
      <c r="D48" s="30"/>
      <c r="E48" s="30"/>
      <c r="F48" s="30"/>
      <c r="G48" s="30"/>
      <c r="H48" s="30"/>
    </row>
    <row r="49" spans="1:8">
      <c r="A49" s="30"/>
      <c r="B49" s="31"/>
      <c r="C49" s="30"/>
      <c r="D49" s="30"/>
      <c r="E49" s="30"/>
      <c r="F49" s="30"/>
      <c r="G49" s="30"/>
      <c r="H49" s="30"/>
    </row>
    <row r="50" spans="1:8">
      <c r="A50" s="30"/>
      <c r="B50" s="31"/>
      <c r="C50" s="30"/>
      <c r="D50" s="30"/>
      <c r="E50" s="30"/>
      <c r="F50" s="30"/>
      <c r="G50" s="30"/>
      <c r="H50" s="30"/>
    </row>
    <row r="51" spans="1:8">
      <c r="A51" s="30"/>
      <c r="B51" s="31"/>
      <c r="C51" s="30"/>
      <c r="D51" s="30"/>
      <c r="E51" s="30"/>
      <c r="F51" s="30"/>
      <c r="G51" s="30"/>
      <c r="H51" s="30"/>
    </row>
    <row r="52" spans="1:8">
      <c r="A52" s="30"/>
      <c r="B52" s="31"/>
      <c r="C52" s="30"/>
      <c r="D52" s="30"/>
      <c r="E52" s="30"/>
      <c r="F52" s="30"/>
      <c r="G52" s="30"/>
      <c r="H52" s="30"/>
    </row>
    <row r="53" spans="1:8">
      <c r="A53" s="30"/>
      <c r="B53" s="31"/>
      <c r="C53" s="30"/>
      <c r="D53" s="30"/>
      <c r="E53" s="30"/>
      <c r="F53" s="30"/>
      <c r="G53" s="30"/>
      <c r="H53" s="30"/>
    </row>
    <row r="54" spans="1:8">
      <c r="A54" s="30"/>
      <c r="B54" s="31"/>
      <c r="C54" s="30"/>
      <c r="D54" s="30"/>
      <c r="E54" s="30"/>
      <c r="F54" s="30"/>
      <c r="G54" s="30"/>
      <c r="H54" s="30"/>
    </row>
    <row r="55" spans="1:8">
      <c r="A55" s="30"/>
      <c r="B55" s="31"/>
      <c r="C55" s="30"/>
      <c r="D55" s="30"/>
      <c r="E55" s="30"/>
      <c r="F55" s="30"/>
      <c r="G55" s="30"/>
      <c r="H55" s="30"/>
    </row>
    <row r="56" spans="1:8">
      <c r="A56" s="30"/>
      <c r="B56" s="31"/>
      <c r="C56" s="30"/>
      <c r="D56" s="30"/>
      <c r="E56" s="30"/>
      <c r="F56" s="30"/>
      <c r="G56" s="30"/>
      <c r="H56" s="30"/>
    </row>
    <row r="57" spans="1:8">
      <c r="A57" s="30"/>
      <c r="B57" s="31"/>
      <c r="C57" s="30"/>
      <c r="D57" s="30"/>
      <c r="E57" s="30"/>
      <c r="F57" s="30"/>
      <c r="G57" s="30"/>
      <c r="H57" s="30"/>
    </row>
    <row r="58" spans="1:8">
      <c r="A58" s="30"/>
      <c r="B58" s="31"/>
      <c r="C58" s="30"/>
      <c r="D58" s="30"/>
      <c r="E58" s="30"/>
      <c r="F58" s="30"/>
      <c r="G58" s="30"/>
      <c r="H58" s="30"/>
    </row>
    <row r="59" spans="1:8">
      <c r="A59" s="30"/>
      <c r="B59" s="31"/>
      <c r="C59" s="30"/>
      <c r="D59" s="30"/>
      <c r="E59" s="30"/>
      <c r="F59" s="30"/>
      <c r="G59" s="30"/>
      <c r="H59" s="30"/>
    </row>
    <row r="60" spans="1:8">
      <c r="A60" s="30"/>
      <c r="B60" s="31"/>
      <c r="C60" s="30"/>
      <c r="D60" s="30"/>
      <c r="E60" s="30"/>
      <c r="F60" s="30"/>
      <c r="G60" s="30"/>
      <c r="H60" s="30"/>
    </row>
    <row r="61" spans="1:8">
      <c r="A61" s="30"/>
      <c r="B61" s="31"/>
      <c r="C61" s="30"/>
      <c r="D61" s="30"/>
      <c r="E61" s="30"/>
      <c r="F61" s="30"/>
      <c r="G61" s="30"/>
      <c r="H61" s="30"/>
    </row>
  </sheetData>
  <phoneticPr fontId="2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yangjin</cp:lastModifiedBy>
  <dcterms:created xsi:type="dcterms:W3CDTF">2013-06-21T00:28:37Z</dcterms:created>
  <dcterms:modified xsi:type="dcterms:W3CDTF">2016-02-15T00:29:59Z</dcterms:modified>
</cp:coreProperties>
</file>