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<sst xmlns="http://schemas.openxmlformats.org/spreadsheetml/2006/main" count="117" uniqueCount="76">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</sst>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2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6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0" fontId="58" fillId="0" borderId="0" xfId="0" applyNumberFormat="1" applyFont="1" applyAlignme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58" fillId="0" borderId="0" xfId="0" applyNumberFormat="1" applyFont="1" applyAlignment="1"/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0" fontId="23" fillId="0" borderId="0" xfId="0" applyFont="1" applyAlignment="1">
      <alignment vertical="center"/>
    </xf>
    <xf numFmtId="0" fontId="24" fillId="33" borderId="18" xfId="0" applyFont="1" applyFill="1" applyBorder="1" applyAlignment="1">
      <alignment vertical="center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136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21" xfId="134"/>
    <cellStyle name="注释 22" xfId="13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2a700a2e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653" Type="http://schemas.openxmlformats.org/officeDocument/2006/relationships/hyperlink" Target="cid:2f9f8fb3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655" Type="http://schemas.openxmlformats.org/officeDocument/2006/relationships/hyperlink" Target="cid:34bf228d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646" Type="http://schemas.openxmlformats.org/officeDocument/2006/relationships/image" Target="cid:10adffe8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39e35f07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1764861d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658" Type="http://schemas.openxmlformats.org/officeDocument/2006/relationships/image" Target="cid:39e35f2d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648" Type="http://schemas.openxmlformats.org/officeDocument/2006/relationships/image" Target="cid:17648645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659" Type="http://schemas.openxmlformats.org/officeDocument/2006/relationships/hyperlink" Target="cid:3f0b9c5c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649" Type="http://schemas.openxmlformats.org/officeDocument/2006/relationships/hyperlink" Target="cid:1afa43a8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3f0b9c83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1afa43cf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652" Type="http://schemas.openxmlformats.org/officeDocument/2006/relationships/image" Target="cid:2a700a53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2f9f8fd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645" Type="http://schemas.openxmlformats.org/officeDocument/2006/relationships/hyperlink" Target="cid:10adffc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656" Type="http://schemas.openxmlformats.org/officeDocument/2006/relationships/image" Target="cid:34bf22ba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0adffe8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17648645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1afa43cf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2a700a53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2f9f8fd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4bf22ba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74021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39e35f2d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3f0b9c83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11687113.779400004</v>
      </c>
      <c r="F3" s="25">
        <f>RA!I7</f>
        <v>1092021.4794999999</v>
      </c>
      <c r="G3" s="16">
        <f>SUM(G4:G40)</f>
        <v>10595092.299899999</v>
      </c>
      <c r="H3" s="27">
        <f>RA!J7</f>
        <v>9.3438080617031805</v>
      </c>
      <c r="I3" s="20">
        <f>SUM(I4:I40)</f>
        <v>11687118.015918642</v>
      </c>
      <c r="J3" s="21">
        <f>SUM(J4:J40)</f>
        <v>10595092.26937267</v>
      </c>
      <c r="K3" s="22">
        <f>E3-I3</f>
        <v>-4.2365186382085085</v>
      </c>
      <c r="L3" s="22">
        <f>G3-J3</f>
        <v>3.0527329072356224E-2</v>
      </c>
    </row>
    <row r="4" spans="1:13">
      <c r="A4" s="63">
        <f>RA!A8</f>
        <v>42432</v>
      </c>
      <c r="B4" s="12">
        <v>12</v>
      </c>
      <c r="C4" s="61" t="s">
        <v>6</v>
      </c>
      <c r="D4" s="61"/>
      <c r="E4" s="15">
        <f>VLOOKUP(C4,RA!B8:D36,3,0)</f>
        <v>466956.73259999999</v>
      </c>
      <c r="F4" s="25">
        <f>VLOOKUP(C4,RA!B8:I39,8,0)</f>
        <v>125215.86259999999</v>
      </c>
      <c r="G4" s="16">
        <f t="shared" ref="G4:G40" si="0">E4-F4</f>
        <v>341740.87</v>
      </c>
      <c r="H4" s="27">
        <f>RA!J8</f>
        <v>26.8153029731046</v>
      </c>
      <c r="I4" s="20">
        <f>VLOOKUP(B4,RMS!B:D,3,FALSE)</f>
        <v>466957.34880598303</v>
      </c>
      <c r="J4" s="21">
        <f>VLOOKUP(B4,RMS!B:E,4,FALSE)</f>
        <v>341740.87988376099</v>
      </c>
      <c r="K4" s="22">
        <f t="shared" ref="K4:K40" si="1">E4-I4</f>
        <v>-0.61620598303852603</v>
      </c>
      <c r="L4" s="22">
        <f t="shared" ref="L4:L40" si="2">G4-J4</f>
        <v>-9.8837609984911978E-3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55499.638500000001</v>
      </c>
      <c r="F5" s="25">
        <f>VLOOKUP(C5,RA!B9:I40,8,0)</f>
        <v>12863.5396</v>
      </c>
      <c r="G5" s="16">
        <f t="shared" si="0"/>
        <v>42636.098899999997</v>
      </c>
      <c r="H5" s="27">
        <f>RA!J9</f>
        <v>23.177699797089701</v>
      </c>
      <c r="I5" s="20">
        <f>VLOOKUP(B5,RMS!B:D,3,FALSE)</f>
        <v>55499.678870940203</v>
      </c>
      <c r="J5" s="21">
        <f>VLOOKUP(B5,RMS!B:E,4,FALSE)</f>
        <v>42636.102264957299</v>
      </c>
      <c r="K5" s="22">
        <f t="shared" si="1"/>
        <v>-4.037094020168297E-2</v>
      </c>
      <c r="L5" s="22">
        <f t="shared" si="2"/>
        <v>-3.3649573015281931E-3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85057.6826</v>
      </c>
      <c r="F6" s="25">
        <f>VLOOKUP(C6,RA!B10:I41,8,0)</f>
        <v>24212.936600000001</v>
      </c>
      <c r="G6" s="16">
        <f t="shared" si="0"/>
        <v>60844.745999999999</v>
      </c>
      <c r="H6" s="27">
        <f>RA!J10</f>
        <v>28.466489868841101</v>
      </c>
      <c r="I6" s="20">
        <f>VLOOKUP(B6,RMS!B:D,3,FALSE)</f>
        <v>85059.243732607196</v>
      </c>
      <c r="J6" s="21">
        <f>VLOOKUP(B6,RMS!B:E,4,FALSE)</f>
        <v>60844.745485297601</v>
      </c>
      <c r="K6" s="22">
        <f>E6-I6</f>
        <v>-1.5611326071957592</v>
      </c>
      <c r="L6" s="22">
        <f t="shared" si="2"/>
        <v>5.147023985045962E-4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37849.640599999999</v>
      </c>
      <c r="F7" s="25">
        <f>VLOOKUP(C7,RA!B11:I42,8,0)</f>
        <v>8393.89</v>
      </c>
      <c r="G7" s="16">
        <f t="shared" si="0"/>
        <v>29455.750599999999</v>
      </c>
      <c r="H7" s="27">
        <f>RA!J11</f>
        <v>22.176934488514</v>
      </c>
      <c r="I7" s="20">
        <f>VLOOKUP(B7,RMS!B:D,3,FALSE)</f>
        <v>37849.665209719402</v>
      </c>
      <c r="J7" s="21">
        <f>VLOOKUP(B7,RMS!B:E,4,FALSE)</f>
        <v>29455.750514613101</v>
      </c>
      <c r="K7" s="22">
        <f t="shared" si="1"/>
        <v>-2.4609719403088093E-2</v>
      </c>
      <c r="L7" s="22">
        <f t="shared" si="2"/>
        <v>8.5386898717842996E-5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103874.5509</v>
      </c>
      <c r="F8" s="25">
        <f>VLOOKUP(C8,RA!B12:I43,8,0)</f>
        <v>17186.158299999999</v>
      </c>
      <c r="G8" s="16">
        <f t="shared" si="0"/>
        <v>86688.392600000006</v>
      </c>
      <c r="H8" s="27">
        <f>RA!J12</f>
        <v>16.545109606822901</v>
      </c>
      <c r="I8" s="20">
        <f>VLOOKUP(B8,RMS!B:D,3,FALSE)</f>
        <v>103874.53821196601</v>
      </c>
      <c r="J8" s="21">
        <f>VLOOKUP(B8,RMS!B:E,4,FALSE)</f>
        <v>86688.390794017105</v>
      </c>
      <c r="K8" s="22">
        <f t="shared" si="1"/>
        <v>1.2688033995800652E-2</v>
      </c>
      <c r="L8" s="22">
        <f t="shared" si="2"/>
        <v>1.8059829017147422E-3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216498.92480000001</v>
      </c>
      <c r="F9" s="25">
        <f>VLOOKUP(C9,RA!B13:I44,8,0)</f>
        <v>45010.366600000001</v>
      </c>
      <c r="G9" s="16">
        <f t="shared" si="0"/>
        <v>171488.5582</v>
      </c>
      <c r="H9" s="27">
        <f>RA!J13</f>
        <v>20.790110916985</v>
      </c>
      <c r="I9" s="20">
        <f>VLOOKUP(B9,RMS!B:D,3,FALSE)</f>
        <v>216499.07665897399</v>
      </c>
      <c r="J9" s="21">
        <f>VLOOKUP(B9,RMS!B:E,4,FALSE)</f>
        <v>171488.55597265001</v>
      </c>
      <c r="K9" s="22">
        <f t="shared" si="1"/>
        <v>-0.15185897398623638</v>
      </c>
      <c r="L9" s="22">
        <f t="shared" si="2"/>
        <v>2.2273499926086515E-3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101762.0788</v>
      </c>
      <c r="F10" s="25">
        <f>VLOOKUP(C10,RA!B14:I44,8,0)</f>
        <v>21295.858499999998</v>
      </c>
      <c r="G10" s="16">
        <f t="shared" si="0"/>
        <v>80466.220300000001</v>
      </c>
      <c r="H10" s="27">
        <f>RA!J14</f>
        <v>20.927106394764401</v>
      </c>
      <c r="I10" s="20">
        <f>VLOOKUP(B10,RMS!B:D,3,FALSE)</f>
        <v>101762.09435213701</v>
      </c>
      <c r="J10" s="21">
        <f>VLOOKUP(B10,RMS!B:E,4,FALSE)</f>
        <v>80466.221327350402</v>
      </c>
      <c r="K10" s="22">
        <f t="shared" si="1"/>
        <v>-1.5552137003396638E-2</v>
      </c>
      <c r="L10" s="22">
        <f t="shared" si="2"/>
        <v>-1.0273504012729973E-3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91654.195999999996</v>
      </c>
      <c r="F11" s="25">
        <f>VLOOKUP(C11,RA!B15:I45,8,0)</f>
        <v>-3649.2856999999999</v>
      </c>
      <c r="G11" s="16">
        <f t="shared" si="0"/>
        <v>95303.481699999989</v>
      </c>
      <c r="H11" s="27">
        <f>RA!J15</f>
        <v>-3.9815806141597698</v>
      </c>
      <c r="I11" s="20">
        <f>VLOOKUP(B11,RMS!B:D,3,FALSE)</f>
        <v>91654.276141025606</v>
      </c>
      <c r="J11" s="21">
        <f>VLOOKUP(B11,RMS!B:E,4,FALSE)</f>
        <v>95303.483353846197</v>
      </c>
      <c r="K11" s="22">
        <f t="shared" si="1"/>
        <v>-8.014102560991887E-2</v>
      </c>
      <c r="L11" s="22">
        <f t="shared" si="2"/>
        <v>-1.6538462077733129E-3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562688.03989999997</v>
      </c>
      <c r="F12" s="25">
        <f>VLOOKUP(C12,RA!B16:I46,8,0)</f>
        <v>19624.8662</v>
      </c>
      <c r="G12" s="16">
        <f t="shared" si="0"/>
        <v>543063.17369999993</v>
      </c>
      <c r="H12" s="27">
        <f>RA!J16</f>
        <v>3.48769918825495</v>
      </c>
      <c r="I12" s="20">
        <f>VLOOKUP(B12,RMS!B:D,3,FALSE)</f>
        <v>562687.64254273497</v>
      </c>
      <c r="J12" s="21">
        <f>VLOOKUP(B12,RMS!B:E,4,FALSE)</f>
        <v>543063.17358376097</v>
      </c>
      <c r="K12" s="22">
        <f t="shared" si="1"/>
        <v>0.39735726499930024</v>
      </c>
      <c r="L12" s="22">
        <f t="shared" si="2"/>
        <v>1.1623895261436701E-4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433302.79499999998</v>
      </c>
      <c r="F13" s="25">
        <f>VLOOKUP(C13,RA!B17:I47,8,0)</f>
        <v>53976.699500000002</v>
      </c>
      <c r="G13" s="16">
        <f t="shared" si="0"/>
        <v>379326.0955</v>
      </c>
      <c r="H13" s="27">
        <f>RA!J17</f>
        <v>12.457039308966401</v>
      </c>
      <c r="I13" s="20">
        <f>VLOOKUP(B13,RMS!B:D,3,FALSE)</f>
        <v>433302.79565470101</v>
      </c>
      <c r="J13" s="21">
        <f>VLOOKUP(B13,RMS!B:E,4,FALSE)</f>
        <v>379326.09779487201</v>
      </c>
      <c r="K13" s="22">
        <f t="shared" si="1"/>
        <v>-6.5470102708786726E-4</v>
      </c>
      <c r="L13" s="22">
        <f t="shared" si="2"/>
        <v>-2.2948720143176615E-3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967312.9621</v>
      </c>
      <c r="F14" s="25">
        <f>VLOOKUP(C14,RA!B18:I48,8,0)</f>
        <v>140445.3842</v>
      </c>
      <c r="G14" s="16">
        <f t="shared" si="0"/>
        <v>826867.57790000003</v>
      </c>
      <c r="H14" s="27">
        <f>RA!J18</f>
        <v>14.519125629734001</v>
      </c>
      <c r="I14" s="20">
        <f>VLOOKUP(B14,RMS!B:D,3,FALSE)</f>
        <v>967313.02307521401</v>
      </c>
      <c r="J14" s="21">
        <f>VLOOKUP(B14,RMS!B:E,4,FALSE)</f>
        <v>826867.57724017103</v>
      </c>
      <c r="K14" s="22">
        <f t="shared" si="1"/>
        <v>-6.0975214000791311E-2</v>
      </c>
      <c r="L14" s="22">
        <f t="shared" si="2"/>
        <v>6.5982900559902191E-4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368692.94809999998</v>
      </c>
      <c r="F15" s="25">
        <f>VLOOKUP(C15,RA!B19:I49,8,0)</f>
        <v>36193.6466</v>
      </c>
      <c r="G15" s="16">
        <f t="shared" si="0"/>
        <v>332499.3015</v>
      </c>
      <c r="H15" s="27">
        <f>RA!J19</f>
        <v>9.8167450141149004</v>
      </c>
      <c r="I15" s="20">
        <f>VLOOKUP(B15,RMS!B:D,3,FALSE)</f>
        <v>368692.94717606797</v>
      </c>
      <c r="J15" s="21">
        <f>VLOOKUP(B15,RMS!B:E,4,FALSE)</f>
        <v>332499.30174102599</v>
      </c>
      <c r="K15" s="22">
        <f t="shared" si="1"/>
        <v>9.2393200611695647E-4</v>
      </c>
      <c r="L15" s="22">
        <f t="shared" si="2"/>
        <v>-2.4102599127218127E-4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661068.03720000002</v>
      </c>
      <c r="F16" s="25">
        <f>VLOOKUP(C16,RA!B20:I50,8,0)</f>
        <v>63626.878100000002</v>
      </c>
      <c r="G16" s="16">
        <f t="shared" si="0"/>
        <v>597441.15910000005</v>
      </c>
      <c r="H16" s="27">
        <f>RA!J20</f>
        <v>9.6248607585833508</v>
      </c>
      <c r="I16" s="20">
        <f>VLOOKUP(B16,RMS!B:D,3,FALSE)</f>
        <v>661067.96909999999</v>
      </c>
      <c r="J16" s="21">
        <f>VLOOKUP(B16,RMS!B:E,4,FALSE)</f>
        <v>597441.15910000005</v>
      </c>
      <c r="K16" s="22">
        <f t="shared" si="1"/>
        <v>6.8100000033155084E-2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247021.364</v>
      </c>
      <c r="F17" s="25">
        <f>VLOOKUP(C17,RA!B21:I51,8,0)</f>
        <v>35538.804900000003</v>
      </c>
      <c r="G17" s="16">
        <f t="shared" si="0"/>
        <v>211482.55910000001</v>
      </c>
      <c r="H17" s="27">
        <f>RA!J21</f>
        <v>14.3869357388861</v>
      </c>
      <c r="I17" s="20">
        <f>VLOOKUP(B17,RMS!B:D,3,FALSE)</f>
        <v>247021.15614748499</v>
      </c>
      <c r="J17" s="21">
        <f>VLOOKUP(B17,RMS!B:E,4,FALSE)</f>
        <v>211482.55898561401</v>
      </c>
      <c r="K17" s="22">
        <f t="shared" si="1"/>
        <v>0.20785251501365565</v>
      </c>
      <c r="L17" s="22">
        <f t="shared" si="2"/>
        <v>1.1438599904067814E-4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822277.64800000004</v>
      </c>
      <c r="F18" s="25">
        <f>VLOOKUP(C18,RA!B22:I52,8,0)</f>
        <v>62651.314700000003</v>
      </c>
      <c r="G18" s="16">
        <f t="shared" si="0"/>
        <v>759626.33330000006</v>
      </c>
      <c r="H18" s="27">
        <f>RA!J22</f>
        <v>7.6192408795721001</v>
      </c>
      <c r="I18" s="20">
        <f>VLOOKUP(B18,RMS!B:D,3,FALSE)</f>
        <v>822278.33389999997</v>
      </c>
      <c r="J18" s="21">
        <f>VLOOKUP(B18,RMS!B:E,4,FALSE)</f>
        <v>759626.33349999995</v>
      </c>
      <c r="K18" s="22">
        <f t="shared" si="1"/>
        <v>-0.68589999992400408</v>
      </c>
      <c r="L18" s="22">
        <f t="shared" si="2"/>
        <v>-1.9999989308416843E-4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2369085.2047000001</v>
      </c>
      <c r="F19" s="25">
        <f>VLOOKUP(C19,RA!B23:I53,8,0)</f>
        <v>21810.765200000002</v>
      </c>
      <c r="G19" s="16">
        <f t="shared" si="0"/>
        <v>2347274.4395000003</v>
      </c>
      <c r="H19" s="27">
        <f>RA!J23</f>
        <v>0.92064080923429403</v>
      </c>
      <c r="I19" s="20">
        <f>VLOOKUP(B19,RMS!B:D,3,FALSE)</f>
        <v>2369086.3201974402</v>
      </c>
      <c r="J19" s="21">
        <f>VLOOKUP(B19,RMS!B:E,4,FALSE)</f>
        <v>2347274.4653982902</v>
      </c>
      <c r="K19" s="22">
        <f t="shared" si="1"/>
        <v>-1.1154974400997162</v>
      </c>
      <c r="L19" s="22">
        <f t="shared" si="2"/>
        <v>-2.5898289866745472E-2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172288.8517</v>
      </c>
      <c r="F20" s="25">
        <f>VLOOKUP(C20,RA!B24:I54,8,0)</f>
        <v>27703.954399999999</v>
      </c>
      <c r="G20" s="16">
        <f t="shared" si="0"/>
        <v>144584.89730000001</v>
      </c>
      <c r="H20" s="27">
        <f>RA!J24</f>
        <v>16.079946047954301</v>
      </c>
      <c r="I20" s="20">
        <f>VLOOKUP(B20,RMS!B:D,3,FALSE)</f>
        <v>172288.84390161099</v>
      </c>
      <c r="J20" s="21">
        <f>VLOOKUP(B20,RMS!B:E,4,FALSE)</f>
        <v>144584.89429557201</v>
      </c>
      <c r="K20" s="22">
        <f t="shared" si="1"/>
        <v>7.7983890078030527E-3</v>
      </c>
      <c r="L20" s="22">
        <f t="shared" si="2"/>
        <v>3.0044279992580414E-3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181103.63699999999</v>
      </c>
      <c r="F21" s="25">
        <f>VLOOKUP(C21,RA!B25:I55,8,0)</f>
        <v>17045.7935</v>
      </c>
      <c r="G21" s="16">
        <f t="shared" si="0"/>
        <v>164057.84349999999</v>
      </c>
      <c r="H21" s="27">
        <f>RA!J25</f>
        <v>9.4121762446990491</v>
      </c>
      <c r="I21" s="20">
        <f>VLOOKUP(B21,RMS!B:D,3,FALSE)</f>
        <v>181103.90876048</v>
      </c>
      <c r="J21" s="21">
        <f>VLOOKUP(B21,RMS!B:E,4,FALSE)</f>
        <v>164057.84543734801</v>
      </c>
      <c r="K21" s="22">
        <f t="shared" si="1"/>
        <v>-0.27176048001274467</v>
      </c>
      <c r="L21" s="22">
        <f t="shared" si="2"/>
        <v>-1.9373480172362179E-3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435218.95630000002</v>
      </c>
      <c r="F22" s="25">
        <f>VLOOKUP(C22,RA!B26:I56,8,0)</f>
        <v>89584.401199999993</v>
      </c>
      <c r="G22" s="16">
        <f t="shared" si="0"/>
        <v>345634.5551</v>
      </c>
      <c r="H22" s="27">
        <f>RA!J26</f>
        <v>20.583754430551199</v>
      </c>
      <c r="I22" s="20">
        <f>VLOOKUP(B22,RMS!B:D,3,FALSE)</f>
        <v>435218.93663425598</v>
      </c>
      <c r="J22" s="21">
        <f>VLOOKUP(B22,RMS!B:E,4,FALSE)</f>
        <v>345634.53873533302</v>
      </c>
      <c r="K22" s="22">
        <f t="shared" si="1"/>
        <v>1.9665744039230049E-2</v>
      </c>
      <c r="L22" s="22">
        <f t="shared" si="2"/>
        <v>1.6364666982553899E-2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160464.25349999999</v>
      </c>
      <c r="F23" s="25">
        <f>VLOOKUP(C23,RA!B27:I57,8,0)</f>
        <v>43999.0936</v>
      </c>
      <c r="G23" s="16">
        <f t="shared" si="0"/>
        <v>116465.1599</v>
      </c>
      <c r="H23" s="27">
        <f>RA!J27</f>
        <v>27.419872426602499</v>
      </c>
      <c r="I23" s="20">
        <f>VLOOKUP(B23,RMS!B:D,3,FALSE)</f>
        <v>160464.113279971</v>
      </c>
      <c r="J23" s="21">
        <f>VLOOKUP(B23,RMS!B:E,4,FALSE)</f>
        <v>116465.175721879</v>
      </c>
      <c r="K23" s="22">
        <f t="shared" si="1"/>
        <v>0.14022002898855135</v>
      </c>
      <c r="L23" s="22">
        <f t="shared" si="2"/>
        <v>-1.5821879002032802E-2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598801.48800000001</v>
      </c>
      <c r="F24" s="25">
        <f>VLOOKUP(C24,RA!B28:I58,8,0)</f>
        <v>24552.717700000001</v>
      </c>
      <c r="G24" s="16">
        <f t="shared" si="0"/>
        <v>574248.77029999997</v>
      </c>
      <c r="H24" s="27">
        <f>RA!J28</f>
        <v>4.1003100680337701</v>
      </c>
      <c r="I24" s="20">
        <f>VLOOKUP(B24,RMS!B:D,3,FALSE)</f>
        <v>598801.48795663705</v>
      </c>
      <c r="J24" s="21">
        <f>VLOOKUP(B24,RMS!B:E,4,FALSE)</f>
        <v>574248.77188407094</v>
      </c>
      <c r="K24" s="22">
        <f t="shared" si="1"/>
        <v>4.3362961150705814E-5</v>
      </c>
      <c r="L24" s="22">
        <f t="shared" si="2"/>
        <v>-1.5840709675103426E-3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563474.09329999995</v>
      </c>
      <c r="F25" s="25">
        <f>VLOOKUP(C25,RA!B29:I59,8,0)</f>
        <v>71608.013500000001</v>
      </c>
      <c r="G25" s="16">
        <f t="shared" si="0"/>
        <v>491866.07979999995</v>
      </c>
      <c r="H25" s="27">
        <f>RA!J29</f>
        <v>12.708306264912</v>
      </c>
      <c r="I25" s="20">
        <f>VLOOKUP(B25,RMS!B:D,3,FALSE)</f>
        <v>563474.66735575197</v>
      </c>
      <c r="J25" s="21">
        <f>VLOOKUP(B25,RMS!B:E,4,FALSE)</f>
        <v>491866.05186768703</v>
      </c>
      <c r="K25" s="22">
        <f t="shared" si="1"/>
        <v>-0.57405575201846659</v>
      </c>
      <c r="L25" s="22">
        <f t="shared" si="2"/>
        <v>2.7932312921620905E-2</v>
      </c>
      <c r="M25" s="32"/>
    </row>
    <row r="26" spans="1:13">
      <c r="A26" s="63"/>
      <c r="B26" s="12">
        <v>37</v>
      </c>
      <c r="C26" s="61" t="s">
        <v>71</v>
      </c>
      <c r="D26" s="61"/>
      <c r="E26" s="15">
        <f>VLOOKUP(C26,RA!B30:D56,3,0)</f>
        <v>673376.74670000002</v>
      </c>
      <c r="F26" s="25">
        <f>VLOOKUP(C26,RA!B30:I60,8,0)</f>
        <v>62764.692600000002</v>
      </c>
      <c r="G26" s="16">
        <f t="shared" si="0"/>
        <v>610612.05410000007</v>
      </c>
      <c r="H26" s="27">
        <f>RA!J30</f>
        <v>9.3208880329754908</v>
      </c>
      <c r="I26" s="20">
        <f>VLOOKUP(B26,RMS!B:D,3,FALSE)</f>
        <v>673376.68079999997</v>
      </c>
      <c r="J26" s="21">
        <f>VLOOKUP(B26,RMS!B:E,4,FALSE)</f>
        <v>610612.062459999</v>
      </c>
      <c r="K26" s="22">
        <f t="shared" si="1"/>
        <v>6.5900000045076013E-2</v>
      </c>
      <c r="L26" s="22">
        <f t="shared" si="2"/>
        <v>-8.3599989302456379E-3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526901.26320000004</v>
      </c>
      <c r="F27" s="25">
        <f>VLOOKUP(C27,RA!B31:I61,8,0)</f>
        <v>23424.132799999999</v>
      </c>
      <c r="G27" s="16">
        <f t="shared" si="0"/>
        <v>503477.13040000002</v>
      </c>
      <c r="H27" s="27">
        <f>RA!J31</f>
        <v>4.4456399018175699</v>
      </c>
      <c r="I27" s="20">
        <f>VLOOKUP(B27,RMS!B:D,3,FALSE)</f>
        <v>526901.23265752196</v>
      </c>
      <c r="J27" s="21">
        <f>VLOOKUP(B27,RMS!B:E,4,FALSE)</f>
        <v>503477.08587168099</v>
      </c>
      <c r="K27" s="22">
        <f t="shared" si="1"/>
        <v>3.0542478081770241E-2</v>
      </c>
      <c r="L27" s="22">
        <f t="shared" si="2"/>
        <v>4.4528319034725428E-2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81757.661399999997</v>
      </c>
      <c r="F28" s="25">
        <f>VLOOKUP(C28,RA!B32:I62,8,0)</f>
        <v>22808.464800000002</v>
      </c>
      <c r="G28" s="16">
        <f t="shared" si="0"/>
        <v>58949.196599999996</v>
      </c>
      <c r="H28" s="27">
        <f>RA!J32</f>
        <v>27.8976482563627</v>
      </c>
      <c r="I28" s="20">
        <f>VLOOKUP(B28,RMS!B:D,3,FALSE)</f>
        <v>81757.657077815602</v>
      </c>
      <c r="J28" s="21">
        <f>VLOOKUP(B28,RMS!B:E,4,FALSE)</f>
        <v>58949.190584425698</v>
      </c>
      <c r="K28" s="22">
        <f t="shared" si="1"/>
        <v>4.3221843952778727E-3</v>
      </c>
      <c r="L28" s="22">
        <f t="shared" si="2"/>
        <v>6.0155742976348847E-3</v>
      </c>
      <c r="M28" s="32"/>
    </row>
    <row r="29" spans="1:13">
      <c r="A29" s="63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31</v>
      </c>
      <c r="D30" s="61"/>
      <c r="E30" s="15">
        <f>VLOOKUP(C30,RA!B34:D61,3,0)</f>
        <v>78617.940300000002</v>
      </c>
      <c r="F30" s="25">
        <f>VLOOKUP(C30,RA!B34:I65,8,0)</f>
        <v>14950.6186</v>
      </c>
      <c r="G30" s="16">
        <f t="shared" si="0"/>
        <v>63667.3217</v>
      </c>
      <c r="H30" s="27">
        <f>RA!J34</f>
        <v>19.016802708070902</v>
      </c>
      <c r="I30" s="20">
        <f>VLOOKUP(B30,RMS!B:D,3,FALSE)</f>
        <v>78617.939599999998</v>
      </c>
      <c r="J30" s="21">
        <f>VLOOKUP(B30,RMS!B:E,4,FALSE)</f>
        <v>63667.323900000003</v>
      </c>
      <c r="K30" s="22">
        <f t="shared" si="1"/>
        <v>7.0000000414438546E-4</v>
      </c>
      <c r="L30" s="22">
        <f t="shared" si="2"/>
        <v>-2.2000000026309863E-3</v>
      </c>
      <c r="M30" s="32"/>
    </row>
    <row r="31" spans="1:13" s="34" customFormat="1" ht="12" thickBot="1">
      <c r="A31" s="63"/>
      <c r="B31" s="12">
        <v>70</v>
      </c>
      <c r="C31" s="64" t="s">
        <v>68</v>
      </c>
      <c r="D31" s="65"/>
      <c r="E31" s="15">
        <f>VLOOKUP(C31,RA!B35:D62,3,0)</f>
        <v>80947.03</v>
      </c>
      <c r="F31" s="25">
        <f>VLOOKUP(C31,RA!B35:I66,8,0)</f>
        <v>2512.81</v>
      </c>
      <c r="G31" s="16">
        <f t="shared" si="0"/>
        <v>78434.22</v>
      </c>
      <c r="H31" s="27">
        <f>RA!J35</f>
        <v>3.1042646036550101</v>
      </c>
      <c r="I31" s="20">
        <f>VLOOKUP(B31,RMS!B:D,3,FALSE)</f>
        <v>80947.03</v>
      </c>
      <c r="J31" s="21">
        <f>VLOOKUP(B31,RMS!B:E,4,FALSE)</f>
        <v>78434.22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35</v>
      </c>
      <c r="D32" s="61"/>
      <c r="E32" s="15">
        <f>VLOOKUP(C32,RA!B34:D62,3,0)</f>
        <v>52511.13</v>
      </c>
      <c r="F32" s="25">
        <f>VLOOKUP(C32,RA!B34:I66,8,0)</f>
        <v>-5250.41</v>
      </c>
      <c r="G32" s="16">
        <f t="shared" si="0"/>
        <v>57761.539999999994</v>
      </c>
      <c r="H32" s="27">
        <f>RA!J35</f>
        <v>3.1042646036550101</v>
      </c>
      <c r="I32" s="20">
        <f>VLOOKUP(B32,RMS!B:D,3,FALSE)</f>
        <v>52511.13</v>
      </c>
      <c r="J32" s="21">
        <f>VLOOKUP(B32,RMS!B:E,4,FALSE)</f>
        <v>57761.54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36</v>
      </c>
      <c r="D33" s="61"/>
      <c r="E33" s="15">
        <f>VLOOKUP(C33,RA!B34:D63,3,0)</f>
        <v>1708.55</v>
      </c>
      <c r="F33" s="25">
        <f>VLOOKUP(C33,RA!B34:I67,8,0)</f>
        <v>-482.9</v>
      </c>
      <c r="G33" s="16">
        <f t="shared" si="0"/>
        <v>2191.4499999999998</v>
      </c>
      <c r="H33" s="27">
        <f>RA!J34</f>
        <v>19.016802708070902</v>
      </c>
      <c r="I33" s="20">
        <f>VLOOKUP(B33,RMS!B:D,3,FALSE)</f>
        <v>1708.55</v>
      </c>
      <c r="J33" s="21">
        <f>VLOOKUP(B33,RMS!B:E,4,FALSE)</f>
        <v>2191.4499999999998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37</v>
      </c>
      <c r="D34" s="61"/>
      <c r="E34" s="15">
        <f>VLOOKUP(C34,RA!B35:D64,3,0)</f>
        <v>62159.07</v>
      </c>
      <c r="F34" s="25">
        <f>VLOOKUP(C34,RA!B35:I68,8,0)</f>
        <v>-9399.09</v>
      </c>
      <c r="G34" s="16">
        <f t="shared" si="0"/>
        <v>71558.16</v>
      </c>
      <c r="H34" s="27">
        <f>RA!J35</f>
        <v>3.1042646036550101</v>
      </c>
      <c r="I34" s="20">
        <f>VLOOKUP(B34,RMS!B:D,3,FALSE)</f>
        <v>62159.07</v>
      </c>
      <c r="J34" s="21">
        <f>VLOOKUP(B34,RMS!B:E,4,FALSE)</f>
        <v>71558.16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3"/>
      <c r="B35" s="12">
        <v>74</v>
      </c>
      <c r="C35" s="61" t="s">
        <v>69</v>
      </c>
      <c r="D35" s="61"/>
      <c r="E35" s="15">
        <f>VLOOKUP(C35,RA!B36:D65,3,0)</f>
        <v>47.06</v>
      </c>
      <c r="F35" s="25">
        <f>VLOOKUP(C35,RA!B36:I69,8,0)</f>
        <v>-3905.94</v>
      </c>
      <c r="G35" s="16">
        <f t="shared" si="0"/>
        <v>3953</v>
      </c>
      <c r="H35" s="27">
        <f>RA!J36</f>
        <v>-9.9986612361988794</v>
      </c>
      <c r="I35" s="20">
        <f>VLOOKUP(B35,RMS!B:D,3,FALSE)</f>
        <v>47.06</v>
      </c>
      <c r="J35" s="21">
        <f>VLOOKUP(B35,RMS!B:E,4,FALSE)</f>
        <v>3953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32</v>
      </c>
      <c r="D36" s="61"/>
      <c r="E36" s="15">
        <f>VLOOKUP(C36,RA!B8:D65,3,0)</f>
        <v>65918.8033</v>
      </c>
      <c r="F36" s="25">
        <f>VLOOKUP(C36,RA!B8:I69,8,0)</f>
        <v>3514.4890999999998</v>
      </c>
      <c r="G36" s="16">
        <f t="shared" si="0"/>
        <v>62404.314200000001</v>
      </c>
      <c r="H36" s="27">
        <f>RA!J36</f>
        <v>-9.9986612361988794</v>
      </c>
      <c r="I36" s="20">
        <f>VLOOKUP(B36,RMS!B:D,3,FALSE)</f>
        <v>65918.803412820504</v>
      </c>
      <c r="J36" s="21">
        <f>VLOOKUP(B36,RMS!B:E,4,FALSE)</f>
        <v>62404.3135897436</v>
      </c>
      <c r="K36" s="22">
        <f t="shared" si="1"/>
        <v>-1.1282050400041044E-4</v>
      </c>
      <c r="L36" s="22">
        <f t="shared" si="2"/>
        <v>6.1025640025036409E-4</v>
      </c>
      <c r="M36" s="32"/>
    </row>
    <row r="37" spans="1:13">
      <c r="A37" s="63"/>
      <c r="B37" s="12">
        <v>76</v>
      </c>
      <c r="C37" s="61" t="s">
        <v>33</v>
      </c>
      <c r="D37" s="61"/>
      <c r="E37" s="15">
        <f>VLOOKUP(C37,RA!B8:D66,3,0)</f>
        <v>269660.78080000001</v>
      </c>
      <c r="F37" s="25">
        <f>VLOOKUP(C37,RA!B8:I70,8,0)</f>
        <v>18938.933099999998</v>
      </c>
      <c r="G37" s="16">
        <f t="shared" si="0"/>
        <v>250721.84770000001</v>
      </c>
      <c r="H37" s="27">
        <f>RA!J37</f>
        <v>-28.263732404670598</v>
      </c>
      <c r="I37" s="20">
        <f>VLOOKUP(B37,RMS!B:D,3,FALSE)</f>
        <v>269660.77449828997</v>
      </c>
      <c r="J37" s="21">
        <f>VLOOKUP(B37,RMS!B:E,4,FALSE)</f>
        <v>250721.846737607</v>
      </c>
      <c r="K37" s="22">
        <f t="shared" si="1"/>
        <v>6.3017100328579545E-3</v>
      </c>
      <c r="L37" s="22">
        <f t="shared" si="2"/>
        <v>9.6239300910383463E-4</v>
      </c>
      <c r="M37" s="32"/>
    </row>
    <row r="38" spans="1:13">
      <c r="A38" s="63"/>
      <c r="B38" s="12">
        <v>77</v>
      </c>
      <c r="C38" s="61" t="s">
        <v>38</v>
      </c>
      <c r="D38" s="61"/>
      <c r="E38" s="15">
        <f>VLOOKUP(C38,RA!B9:D67,3,0)</f>
        <v>31178.639999999999</v>
      </c>
      <c r="F38" s="25">
        <f>VLOOKUP(C38,RA!B9:I71,8,0)</f>
        <v>-3165.53</v>
      </c>
      <c r="G38" s="16">
        <f t="shared" si="0"/>
        <v>34344.17</v>
      </c>
      <c r="H38" s="27">
        <f>RA!J38</f>
        <v>-15.121027389888599</v>
      </c>
      <c r="I38" s="20">
        <f>VLOOKUP(B38,RMS!B:D,3,FALSE)</f>
        <v>31178.639999999999</v>
      </c>
      <c r="J38" s="21">
        <f>VLOOKUP(B38,RMS!B:E,4,FALSE)</f>
        <v>34344.17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39</v>
      </c>
      <c r="D39" s="61"/>
      <c r="E39" s="15">
        <f>VLOOKUP(C39,RA!B10:D68,3,0)</f>
        <v>25979.51</v>
      </c>
      <c r="F39" s="25">
        <f>VLOOKUP(C39,RA!B10:I72,8,0)</f>
        <v>3577.67</v>
      </c>
      <c r="G39" s="16">
        <f t="shared" si="0"/>
        <v>22401.839999999997</v>
      </c>
      <c r="H39" s="27">
        <f>RA!J39</f>
        <v>-8299.9150021249498</v>
      </c>
      <c r="I39" s="20">
        <f>VLOOKUP(B39,RMS!B:D,3,FALSE)</f>
        <v>25979.51</v>
      </c>
      <c r="J39" s="21">
        <f>VLOOKUP(B39,RMS!B:E,4,FALSE)</f>
        <v>22401.84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34</v>
      </c>
      <c r="D40" s="61"/>
      <c r="E40" s="15">
        <f>VLOOKUP(C40,RA!B8:D69,3,0)</f>
        <v>34395.8701</v>
      </c>
      <c r="F40" s="25">
        <f>VLOOKUP(C40,RA!B8:I73,8,0)</f>
        <v>2841.8787000000002</v>
      </c>
      <c r="G40" s="16">
        <f t="shared" si="0"/>
        <v>31553.991399999999</v>
      </c>
      <c r="H40" s="27">
        <f>RA!J40</f>
        <v>5.3315426313268697</v>
      </c>
      <c r="I40" s="20">
        <f>VLOOKUP(B40,RMS!B:D,3,FALSE)</f>
        <v>34395.870206489701</v>
      </c>
      <c r="J40" s="21">
        <f>VLOOKUP(B40,RMS!B:E,4,FALSE)</f>
        <v>31553.991347099301</v>
      </c>
      <c r="K40" s="22">
        <f t="shared" si="1"/>
        <v>-1.0648970055626705E-4</v>
      </c>
      <c r="L40" s="22">
        <f t="shared" si="2"/>
        <v>5.290069748298265E-5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" style="59" customWidth="1"/>
    <col min="2" max="3" width="9.140625" style="59"/>
    <col min="4" max="5" width="13.140625" style="59" bestFit="1" customWidth="1"/>
    <col min="6" max="7" width="14" style="59" bestFit="1" customWidth="1"/>
    <col min="8" max="8" width="9.140625" style="59"/>
    <col min="9" max="9" width="14" style="59" bestFit="1" customWidth="1"/>
    <col min="10" max="10" width="9.140625" style="59"/>
    <col min="11" max="11" width="14" style="59" bestFit="1" customWidth="1"/>
    <col min="12" max="12" width="12" style="59" bestFit="1" customWidth="1"/>
    <col min="13" max="13" width="14" style="59" bestFit="1" customWidth="1"/>
    <col min="14" max="15" width="15.85546875" style="59" bestFit="1" customWidth="1"/>
    <col min="16" max="17" width="10.5703125" style="59" bestFit="1" customWidth="1"/>
    <col min="18" max="18" width="12" style="59" bestFit="1" customWidth="1"/>
    <col min="19" max="20" width="9.140625" style="59"/>
    <col min="21" max="21" width="12" style="59" bestFit="1" customWidth="1"/>
    <col min="22" max="22" width="41.140625" style="59" bestFit="1" customWidth="1"/>
    <col min="23" max="16384" width="9.140625" style="59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8" t="s">
        <v>45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8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39" t="s">
        <v>46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0"/>
      <c r="B5" s="41"/>
      <c r="C5" s="42"/>
      <c r="D5" s="43" t="s">
        <v>0</v>
      </c>
      <c r="E5" s="43" t="s">
        <v>58</v>
      </c>
      <c r="F5" s="43" t="s">
        <v>59</v>
      </c>
      <c r="G5" s="43" t="s">
        <v>47</v>
      </c>
      <c r="H5" s="43" t="s">
        <v>48</v>
      </c>
      <c r="I5" s="43" t="s">
        <v>1</v>
      </c>
      <c r="J5" s="43" t="s">
        <v>2</v>
      </c>
      <c r="K5" s="43" t="s">
        <v>49</v>
      </c>
      <c r="L5" s="43" t="s">
        <v>50</v>
      </c>
      <c r="M5" s="43" t="s">
        <v>51</v>
      </c>
      <c r="N5" s="43" t="s">
        <v>52</v>
      </c>
      <c r="O5" s="43" t="s">
        <v>53</v>
      </c>
      <c r="P5" s="43" t="s">
        <v>60</v>
      </c>
      <c r="Q5" s="43" t="s">
        <v>61</v>
      </c>
      <c r="R5" s="43" t="s">
        <v>54</v>
      </c>
      <c r="S5" s="43" t="s">
        <v>55</v>
      </c>
      <c r="T5" s="43" t="s">
        <v>56</v>
      </c>
      <c r="U5" s="44" t="s">
        <v>57</v>
      </c>
    </row>
    <row r="6" spans="1:23" ht="12" thickBot="1">
      <c r="A6" s="45" t="s">
        <v>3</v>
      </c>
      <c r="B6" s="69" t="s">
        <v>4</v>
      </c>
      <c r="C6" s="70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>
      <c r="A7" s="71" t="s">
        <v>5</v>
      </c>
      <c r="B7" s="72"/>
      <c r="C7" s="73"/>
      <c r="D7" s="47">
        <v>11687113.7794</v>
      </c>
      <c r="E7" s="47">
        <v>15792894.059900001</v>
      </c>
      <c r="F7" s="48">
        <v>74.002356598306704</v>
      </c>
      <c r="G7" s="47">
        <v>19931128.652399998</v>
      </c>
      <c r="H7" s="48">
        <v>-41.362508951580601</v>
      </c>
      <c r="I7" s="47">
        <v>1092021.4794999999</v>
      </c>
      <c r="J7" s="48">
        <v>9.3438080617031805</v>
      </c>
      <c r="K7" s="47">
        <v>2342451.2762000002</v>
      </c>
      <c r="L7" s="48">
        <v>11.7527276907017</v>
      </c>
      <c r="M7" s="48">
        <v>-0.53381251059722701</v>
      </c>
      <c r="N7" s="47">
        <v>37233195.077299997</v>
      </c>
      <c r="O7" s="47">
        <v>1776322584.0862999</v>
      </c>
      <c r="P7" s="47">
        <v>638302</v>
      </c>
      <c r="Q7" s="47">
        <v>662228</v>
      </c>
      <c r="R7" s="48">
        <v>-3.6129550547545501</v>
      </c>
      <c r="S7" s="47">
        <v>18.3096931850441</v>
      </c>
      <c r="T7" s="47">
        <v>19.014231891584199</v>
      </c>
      <c r="U7" s="49">
        <v>-3.8479001227371499</v>
      </c>
    </row>
    <row r="8" spans="1:23" ht="12" thickBot="1">
      <c r="A8" s="74">
        <v>42432</v>
      </c>
      <c r="B8" s="64" t="s">
        <v>6</v>
      </c>
      <c r="C8" s="65"/>
      <c r="D8" s="50">
        <v>466956.73259999999</v>
      </c>
      <c r="E8" s="50">
        <v>640617.13150000002</v>
      </c>
      <c r="F8" s="51">
        <v>72.891702335000701</v>
      </c>
      <c r="G8" s="50">
        <v>960784.82369999995</v>
      </c>
      <c r="H8" s="51">
        <v>-51.398406689882897</v>
      </c>
      <c r="I8" s="50">
        <v>125215.86259999999</v>
      </c>
      <c r="J8" s="51">
        <v>26.8153029731046</v>
      </c>
      <c r="K8" s="50">
        <v>214392.96720000001</v>
      </c>
      <c r="L8" s="51">
        <v>22.314358211276598</v>
      </c>
      <c r="M8" s="51">
        <v>-0.41595163201789997</v>
      </c>
      <c r="N8" s="50">
        <v>1557591.5913</v>
      </c>
      <c r="O8" s="50">
        <v>70844790.233199999</v>
      </c>
      <c r="P8" s="50">
        <v>18652</v>
      </c>
      <c r="Q8" s="50">
        <v>21183</v>
      </c>
      <c r="R8" s="51">
        <v>-11.9482603974886</v>
      </c>
      <c r="S8" s="50">
        <v>25.0352097683895</v>
      </c>
      <c r="T8" s="50">
        <v>24.810717773686498</v>
      </c>
      <c r="U8" s="52">
        <v>0.89670506770210801</v>
      </c>
    </row>
    <row r="9" spans="1:23" ht="12" thickBot="1">
      <c r="A9" s="75"/>
      <c r="B9" s="64" t="s">
        <v>7</v>
      </c>
      <c r="C9" s="65"/>
      <c r="D9" s="50">
        <v>55499.638500000001</v>
      </c>
      <c r="E9" s="50">
        <v>123831.87420000001</v>
      </c>
      <c r="F9" s="51">
        <v>44.818540346375499</v>
      </c>
      <c r="G9" s="50">
        <v>280628.16680000001</v>
      </c>
      <c r="H9" s="51">
        <v>-80.223069147740304</v>
      </c>
      <c r="I9" s="50">
        <v>12863.5396</v>
      </c>
      <c r="J9" s="51">
        <v>23.177699797089701</v>
      </c>
      <c r="K9" s="50">
        <v>53971.966399999998</v>
      </c>
      <c r="L9" s="51">
        <v>19.232554955349599</v>
      </c>
      <c r="M9" s="51">
        <v>-0.76166257303532303</v>
      </c>
      <c r="N9" s="50">
        <v>195092.91390000001</v>
      </c>
      <c r="O9" s="50">
        <v>9447281.5699000005</v>
      </c>
      <c r="P9" s="50">
        <v>3425</v>
      </c>
      <c r="Q9" s="50">
        <v>3715</v>
      </c>
      <c r="R9" s="51">
        <v>-7.80619111709286</v>
      </c>
      <c r="S9" s="50">
        <v>16.2042740145985</v>
      </c>
      <c r="T9" s="50">
        <v>17.162573512786</v>
      </c>
      <c r="U9" s="52">
        <v>-5.9138687566263499</v>
      </c>
    </row>
    <row r="10" spans="1:23" ht="12" thickBot="1">
      <c r="A10" s="75"/>
      <c r="B10" s="64" t="s">
        <v>8</v>
      </c>
      <c r="C10" s="65"/>
      <c r="D10" s="50">
        <v>85057.6826</v>
      </c>
      <c r="E10" s="50">
        <v>142749.42800000001</v>
      </c>
      <c r="F10" s="51">
        <v>59.585305378596701</v>
      </c>
      <c r="G10" s="50">
        <v>258241.57519999999</v>
      </c>
      <c r="H10" s="51">
        <v>-67.062746370670396</v>
      </c>
      <c r="I10" s="50">
        <v>24212.936600000001</v>
      </c>
      <c r="J10" s="51">
        <v>28.466489868841101</v>
      </c>
      <c r="K10" s="50">
        <v>53742.399700000002</v>
      </c>
      <c r="L10" s="51">
        <v>20.810901443107401</v>
      </c>
      <c r="M10" s="51">
        <v>-0.54946305458704703</v>
      </c>
      <c r="N10" s="50">
        <v>288806.36829999997</v>
      </c>
      <c r="O10" s="50">
        <v>17309831.042300001</v>
      </c>
      <c r="P10" s="50">
        <v>69009</v>
      </c>
      <c r="Q10" s="50">
        <v>71834</v>
      </c>
      <c r="R10" s="51">
        <v>-3.9326781189965798</v>
      </c>
      <c r="S10" s="50">
        <v>1.23255926908084</v>
      </c>
      <c r="T10" s="50">
        <v>1.4815046356878401</v>
      </c>
      <c r="U10" s="52">
        <v>-20.1974357624715</v>
      </c>
    </row>
    <row r="11" spans="1:23" ht="12" thickBot="1">
      <c r="A11" s="75"/>
      <c r="B11" s="64" t="s">
        <v>9</v>
      </c>
      <c r="C11" s="65"/>
      <c r="D11" s="50">
        <v>37849.640599999999</v>
      </c>
      <c r="E11" s="50">
        <v>59880.379500000003</v>
      </c>
      <c r="F11" s="51">
        <v>63.208752042060802</v>
      </c>
      <c r="G11" s="50">
        <v>75965.224799999996</v>
      </c>
      <c r="H11" s="51">
        <v>-50.175042988880897</v>
      </c>
      <c r="I11" s="50">
        <v>8393.89</v>
      </c>
      <c r="J11" s="51">
        <v>22.176934488514</v>
      </c>
      <c r="K11" s="50">
        <v>16621.262900000002</v>
      </c>
      <c r="L11" s="51">
        <v>21.880094403406499</v>
      </c>
      <c r="M11" s="51">
        <v>-0.49499084091859202</v>
      </c>
      <c r="N11" s="50">
        <v>124355.2246</v>
      </c>
      <c r="O11" s="50">
        <v>5752943.6854999997</v>
      </c>
      <c r="P11" s="50">
        <v>1758</v>
      </c>
      <c r="Q11" s="50">
        <v>2033</v>
      </c>
      <c r="R11" s="51">
        <v>-13.526807673389101</v>
      </c>
      <c r="S11" s="50">
        <v>21.529943458475501</v>
      </c>
      <c r="T11" s="50">
        <v>20.027370978849</v>
      </c>
      <c r="U11" s="52">
        <v>6.9789894363844196</v>
      </c>
    </row>
    <row r="12" spans="1:23" ht="12" thickBot="1">
      <c r="A12" s="75"/>
      <c r="B12" s="64" t="s">
        <v>10</v>
      </c>
      <c r="C12" s="65"/>
      <c r="D12" s="50">
        <v>103874.5509</v>
      </c>
      <c r="E12" s="50">
        <v>169200.52770000001</v>
      </c>
      <c r="F12" s="51">
        <v>61.391387078989602</v>
      </c>
      <c r="G12" s="50">
        <v>198350.6238</v>
      </c>
      <c r="H12" s="51">
        <v>-47.630842338697001</v>
      </c>
      <c r="I12" s="50">
        <v>17186.158299999999</v>
      </c>
      <c r="J12" s="51">
        <v>16.545109606822901</v>
      </c>
      <c r="K12" s="50">
        <v>26578.624199999998</v>
      </c>
      <c r="L12" s="51">
        <v>13.3998188111572</v>
      </c>
      <c r="M12" s="51">
        <v>-0.35338420188054698</v>
      </c>
      <c r="N12" s="50">
        <v>343482.8027</v>
      </c>
      <c r="O12" s="50">
        <v>18660219.113499999</v>
      </c>
      <c r="P12" s="50">
        <v>1007</v>
      </c>
      <c r="Q12" s="50">
        <v>1112</v>
      </c>
      <c r="R12" s="51">
        <v>-9.4424460431654609</v>
      </c>
      <c r="S12" s="50">
        <v>103.15248351539201</v>
      </c>
      <c r="T12" s="50">
        <v>105.33014028777001</v>
      </c>
      <c r="U12" s="52">
        <v>-2.1111045494630098</v>
      </c>
    </row>
    <row r="13" spans="1:23" ht="12" thickBot="1">
      <c r="A13" s="75"/>
      <c r="B13" s="64" t="s">
        <v>11</v>
      </c>
      <c r="C13" s="65"/>
      <c r="D13" s="50">
        <v>216498.92480000001</v>
      </c>
      <c r="E13" s="50">
        <v>273931.81550000003</v>
      </c>
      <c r="F13" s="51">
        <v>79.033873595453201</v>
      </c>
      <c r="G13" s="50">
        <v>397869.76579999999</v>
      </c>
      <c r="H13" s="51">
        <v>-45.585479619270899</v>
      </c>
      <c r="I13" s="50">
        <v>45010.366600000001</v>
      </c>
      <c r="J13" s="51">
        <v>20.790110916985</v>
      </c>
      <c r="K13" s="50">
        <v>84209.650800000003</v>
      </c>
      <c r="L13" s="51">
        <v>21.165129406271699</v>
      </c>
      <c r="M13" s="51">
        <v>-0.46549633952406799</v>
      </c>
      <c r="N13" s="50">
        <v>708143.17460000003</v>
      </c>
      <c r="O13" s="50">
        <v>26310074.4012</v>
      </c>
      <c r="P13" s="50">
        <v>7455</v>
      </c>
      <c r="Q13" s="50">
        <v>8211</v>
      </c>
      <c r="R13" s="51">
        <v>-9.2071611253197005</v>
      </c>
      <c r="S13" s="50">
        <v>29.040767914151601</v>
      </c>
      <c r="T13" s="50">
        <v>28.9179939836804</v>
      </c>
      <c r="U13" s="52">
        <v>0.42276406338179601</v>
      </c>
    </row>
    <row r="14" spans="1:23" ht="12" thickBot="1">
      <c r="A14" s="75"/>
      <c r="B14" s="64" t="s">
        <v>12</v>
      </c>
      <c r="C14" s="65"/>
      <c r="D14" s="50">
        <v>101762.0788</v>
      </c>
      <c r="E14" s="50">
        <v>99238.283500000005</v>
      </c>
      <c r="F14" s="51">
        <v>102.543167022836</v>
      </c>
      <c r="G14" s="50">
        <v>145725.24979999999</v>
      </c>
      <c r="H14" s="51">
        <v>-30.1685336345877</v>
      </c>
      <c r="I14" s="50">
        <v>21295.858499999998</v>
      </c>
      <c r="J14" s="51">
        <v>20.927106394764401</v>
      </c>
      <c r="K14" s="50">
        <v>22871.202499999999</v>
      </c>
      <c r="L14" s="51">
        <v>15.694742353428399</v>
      </c>
      <c r="M14" s="51">
        <v>-6.8878931923233994E-2</v>
      </c>
      <c r="N14" s="50">
        <v>299691.34110000002</v>
      </c>
      <c r="O14" s="50">
        <v>12474909.703600001</v>
      </c>
      <c r="P14" s="50">
        <v>2110</v>
      </c>
      <c r="Q14" s="50">
        <v>1569</v>
      </c>
      <c r="R14" s="51">
        <v>34.4805608667941</v>
      </c>
      <c r="S14" s="50">
        <v>48.228473364928902</v>
      </c>
      <c r="T14" s="50">
        <v>60.0188211599745</v>
      </c>
      <c r="U14" s="52">
        <v>-24.446860894459501</v>
      </c>
    </row>
    <row r="15" spans="1:23" ht="12" thickBot="1">
      <c r="A15" s="75"/>
      <c r="B15" s="64" t="s">
        <v>13</v>
      </c>
      <c r="C15" s="65"/>
      <c r="D15" s="50">
        <v>91654.195999999996</v>
      </c>
      <c r="E15" s="50">
        <v>86748.769700000004</v>
      </c>
      <c r="F15" s="51">
        <v>105.654750282873</v>
      </c>
      <c r="G15" s="50">
        <v>113080.86780000001</v>
      </c>
      <c r="H15" s="51">
        <v>-18.948096364007601</v>
      </c>
      <c r="I15" s="50">
        <v>-3649.2856999999999</v>
      </c>
      <c r="J15" s="51">
        <v>-3.9815806141597698</v>
      </c>
      <c r="K15" s="50">
        <v>6643.2040999999999</v>
      </c>
      <c r="L15" s="51">
        <v>5.8747374593458899</v>
      </c>
      <c r="M15" s="51">
        <v>-1.54932614519551</v>
      </c>
      <c r="N15" s="50">
        <v>303077.64120000001</v>
      </c>
      <c r="O15" s="50">
        <v>9719072.3740999997</v>
      </c>
      <c r="P15" s="50">
        <v>3874</v>
      </c>
      <c r="Q15" s="50">
        <v>4438</v>
      </c>
      <c r="R15" s="51">
        <v>-12.7084272194682</v>
      </c>
      <c r="S15" s="50">
        <v>23.658801239029401</v>
      </c>
      <c r="T15" s="50">
        <v>24.268725844975201</v>
      </c>
      <c r="U15" s="52">
        <v>-2.5780030010126</v>
      </c>
    </row>
    <row r="16" spans="1:23" ht="12" thickBot="1">
      <c r="A16" s="75"/>
      <c r="B16" s="64" t="s">
        <v>14</v>
      </c>
      <c r="C16" s="65"/>
      <c r="D16" s="50">
        <v>562688.03989999997</v>
      </c>
      <c r="E16" s="50">
        <v>580483.27850000001</v>
      </c>
      <c r="F16" s="51">
        <v>96.9344097824861</v>
      </c>
      <c r="G16" s="50">
        <v>905688.69920000003</v>
      </c>
      <c r="H16" s="51">
        <v>-37.871805136022402</v>
      </c>
      <c r="I16" s="50">
        <v>19624.8662</v>
      </c>
      <c r="J16" s="51">
        <v>3.48769918825495</v>
      </c>
      <c r="K16" s="50">
        <v>49150.324099999998</v>
      </c>
      <c r="L16" s="51">
        <v>5.4268452442229602</v>
      </c>
      <c r="M16" s="51">
        <v>-0.60071746098618295</v>
      </c>
      <c r="N16" s="50">
        <v>1927491.0756000001</v>
      </c>
      <c r="O16" s="50">
        <v>89105540.901299998</v>
      </c>
      <c r="P16" s="50">
        <v>25805</v>
      </c>
      <c r="Q16" s="50">
        <v>28757</v>
      </c>
      <c r="R16" s="51">
        <v>-10.2653267030636</v>
      </c>
      <c r="S16" s="50">
        <v>21.805388099205601</v>
      </c>
      <c r="T16" s="50">
        <v>23.006699182807701</v>
      </c>
      <c r="U16" s="52">
        <v>-5.5092396344270904</v>
      </c>
    </row>
    <row r="17" spans="1:21" ht="12" thickBot="1">
      <c r="A17" s="75"/>
      <c r="B17" s="64" t="s">
        <v>15</v>
      </c>
      <c r="C17" s="65"/>
      <c r="D17" s="50">
        <v>433302.79499999998</v>
      </c>
      <c r="E17" s="50">
        <v>502106.2843</v>
      </c>
      <c r="F17" s="51">
        <v>86.297026854399803</v>
      </c>
      <c r="G17" s="50">
        <v>834550.53619999997</v>
      </c>
      <c r="H17" s="51">
        <v>-48.0795019349003</v>
      </c>
      <c r="I17" s="50">
        <v>53976.699500000002</v>
      </c>
      <c r="J17" s="51">
        <v>12.457039308966401</v>
      </c>
      <c r="K17" s="50">
        <v>97494.317899999995</v>
      </c>
      <c r="L17" s="51">
        <v>11.6822545395424</v>
      </c>
      <c r="M17" s="51">
        <v>-0.44636056067017199</v>
      </c>
      <c r="N17" s="50">
        <v>1250264.6122000001</v>
      </c>
      <c r="O17" s="50">
        <v>127884224.2853</v>
      </c>
      <c r="P17" s="50">
        <v>7593</v>
      </c>
      <c r="Q17" s="50">
        <v>7441</v>
      </c>
      <c r="R17" s="51">
        <v>2.04273619137212</v>
      </c>
      <c r="S17" s="50">
        <v>57.0660865270644</v>
      </c>
      <c r="T17" s="50">
        <v>54.477412605832598</v>
      </c>
      <c r="U17" s="52">
        <v>4.5362737814588598</v>
      </c>
    </row>
    <row r="18" spans="1:21" ht="12" customHeight="1" thickBot="1">
      <c r="A18" s="75"/>
      <c r="B18" s="64" t="s">
        <v>16</v>
      </c>
      <c r="C18" s="65"/>
      <c r="D18" s="50">
        <v>967312.9621</v>
      </c>
      <c r="E18" s="50">
        <v>1453618.95</v>
      </c>
      <c r="F18" s="51">
        <v>66.545153535594693</v>
      </c>
      <c r="G18" s="50">
        <v>1989382.3263999999</v>
      </c>
      <c r="H18" s="51">
        <v>-51.376216162005598</v>
      </c>
      <c r="I18" s="50">
        <v>140445.3842</v>
      </c>
      <c r="J18" s="51">
        <v>14.519125629734001</v>
      </c>
      <c r="K18" s="50">
        <v>252415.77040000001</v>
      </c>
      <c r="L18" s="51">
        <v>12.6881478261031</v>
      </c>
      <c r="M18" s="51">
        <v>-0.44359504963799201</v>
      </c>
      <c r="N18" s="50">
        <v>3056009.7448999998</v>
      </c>
      <c r="O18" s="50">
        <v>234673927.7193</v>
      </c>
      <c r="P18" s="50">
        <v>45375</v>
      </c>
      <c r="Q18" s="50">
        <v>48500</v>
      </c>
      <c r="R18" s="51">
        <v>-6.4432989690721598</v>
      </c>
      <c r="S18" s="50">
        <v>21.318192002203901</v>
      </c>
      <c r="T18" s="50">
        <v>20.562285123711298</v>
      </c>
      <c r="U18" s="52">
        <v>3.54583014551313</v>
      </c>
    </row>
    <row r="19" spans="1:21" ht="12" customHeight="1" thickBot="1">
      <c r="A19" s="75"/>
      <c r="B19" s="64" t="s">
        <v>17</v>
      </c>
      <c r="C19" s="65"/>
      <c r="D19" s="50">
        <v>368692.94809999998</v>
      </c>
      <c r="E19" s="50">
        <v>530999.52639999997</v>
      </c>
      <c r="F19" s="51">
        <v>69.433762135272602</v>
      </c>
      <c r="G19" s="50">
        <v>765810.36419999995</v>
      </c>
      <c r="H19" s="51">
        <v>-51.8558424728094</v>
      </c>
      <c r="I19" s="50">
        <v>36193.6466</v>
      </c>
      <c r="J19" s="51">
        <v>9.8167450141149004</v>
      </c>
      <c r="K19" s="50">
        <v>72724.557199999996</v>
      </c>
      <c r="L19" s="51">
        <v>9.4964185129527898</v>
      </c>
      <c r="M19" s="51">
        <v>-0.50231877657963897</v>
      </c>
      <c r="N19" s="50">
        <v>1391078.2738999999</v>
      </c>
      <c r="O19" s="50">
        <v>60681986.202399999</v>
      </c>
      <c r="P19" s="50">
        <v>7868</v>
      </c>
      <c r="Q19" s="50">
        <v>9421</v>
      </c>
      <c r="R19" s="51">
        <v>-16.4844496337968</v>
      </c>
      <c r="S19" s="50">
        <v>46.859805299949201</v>
      </c>
      <c r="T19" s="50">
        <v>62.732641587941799</v>
      </c>
      <c r="U19" s="52">
        <v>-33.873030812635299</v>
      </c>
    </row>
    <row r="20" spans="1:21" ht="12" thickBot="1">
      <c r="A20" s="75"/>
      <c r="B20" s="64" t="s">
        <v>18</v>
      </c>
      <c r="C20" s="65"/>
      <c r="D20" s="50">
        <v>661068.03720000002</v>
      </c>
      <c r="E20" s="50">
        <v>857694.37529999996</v>
      </c>
      <c r="F20" s="51">
        <v>77.075011360401604</v>
      </c>
      <c r="G20" s="50">
        <v>889958.70070000004</v>
      </c>
      <c r="H20" s="51">
        <v>-25.719245547008601</v>
      </c>
      <c r="I20" s="50">
        <v>63626.878100000002</v>
      </c>
      <c r="J20" s="51">
        <v>9.6248607585833508</v>
      </c>
      <c r="K20" s="50">
        <v>91484.021800000002</v>
      </c>
      <c r="L20" s="51">
        <v>10.2795805836881</v>
      </c>
      <c r="M20" s="51">
        <v>-0.30450283177209397</v>
      </c>
      <c r="N20" s="50">
        <v>2077321.659</v>
      </c>
      <c r="O20" s="50">
        <v>96282443.7509</v>
      </c>
      <c r="P20" s="50">
        <v>26742</v>
      </c>
      <c r="Q20" s="50">
        <v>29486</v>
      </c>
      <c r="R20" s="51">
        <v>-9.3061113748897792</v>
      </c>
      <c r="S20" s="50">
        <v>24.720216782589201</v>
      </c>
      <c r="T20" s="50">
        <v>23.1825482025368</v>
      </c>
      <c r="U20" s="52">
        <v>6.2202876033651702</v>
      </c>
    </row>
    <row r="21" spans="1:21" ht="12" customHeight="1" thickBot="1">
      <c r="A21" s="75"/>
      <c r="B21" s="64" t="s">
        <v>19</v>
      </c>
      <c r="C21" s="65"/>
      <c r="D21" s="50">
        <v>247021.364</v>
      </c>
      <c r="E21" s="50">
        <v>413527.44579999999</v>
      </c>
      <c r="F21" s="51">
        <v>59.735179976293601</v>
      </c>
      <c r="G21" s="50">
        <v>479338.95169999998</v>
      </c>
      <c r="H21" s="51">
        <v>-48.466244371769498</v>
      </c>
      <c r="I21" s="50">
        <v>35538.804900000003</v>
      </c>
      <c r="J21" s="51">
        <v>14.3869357388861</v>
      </c>
      <c r="K21" s="50">
        <v>64823.841099999998</v>
      </c>
      <c r="L21" s="51">
        <v>13.5235913689257</v>
      </c>
      <c r="M21" s="51">
        <v>-0.45176335902131498</v>
      </c>
      <c r="N21" s="50">
        <v>809161.27379999997</v>
      </c>
      <c r="O21" s="50">
        <v>37509236.149400003</v>
      </c>
      <c r="P21" s="50">
        <v>21016</v>
      </c>
      <c r="Q21" s="50">
        <v>22532</v>
      </c>
      <c r="R21" s="51">
        <v>-6.7282087697496902</v>
      </c>
      <c r="S21" s="50">
        <v>11.7539666920442</v>
      </c>
      <c r="T21" s="50">
        <v>12.0870671755725</v>
      </c>
      <c r="U21" s="52">
        <v>-2.8339410197055299</v>
      </c>
    </row>
    <row r="22" spans="1:21" ht="12" customHeight="1" thickBot="1">
      <c r="A22" s="75"/>
      <c r="B22" s="64" t="s">
        <v>20</v>
      </c>
      <c r="C22" s="65"/>
      <c r="D22" s="50">
        <v>822277.64800000004</v>
      </c>
      <c r="E22" s="50">
        <v>1156888.0185</v>
      </c>
      <c r="F22" s="51">
        <v>71.076684592701596</v>
      </c>
      <c r="G22" s="50">
        <v>2231604.3470999999</v>
      </c>
      <c r="H22" s="51">
        <v>-63.1530719561216</v>
      </c>
      <c r="I22" s="50">
        <v>62651.314700000003</v>
      </c>
      <c r="J22" s="51">
        <v>7.6192408795721001</v>
      </c>
      <c r="K22" s="50">
        <v>251669.70850000001</v>
      </c>
      <c r="L22" s="51">
        <v>11.2775236715706</v>
      </c>
      <c r="M22" s="51">
        <v>-0.75105738758385399</v>
      </c>
      <c r="N22" s="50">
        <v>2641915.4638</v>
      </c>
      <c r="O22" s="50">
        <v>111360152.06119999</v>
      </c>
      <c r="P22" s="50">
        <v>49230</v>
      </c>
      <c r="Q22" s="50">
        <v>54392</v>
      </c>
      <c r="R22" s="51">
        <v>-9.4903662303279805</v>
      </c>
      <c r="S22" s="50">
        <v>16.702775705870401</v>
      </c>
      <c r="T22" s="50">
        <v>16.653924088101199</v>
      </c>
      <c r="U22" s="52">
        <v>0.292476044877018</v>
      </c>
    </row>
    <row r="23" spans="1:21" ht="12" thickBot="1">
      <c r="A23" s="75"/>
      <c r="B23" s="64" t="s">
        <v>21</v>
      </c>
      <c r="C23" s="65"/>
      <c r="D23" s="50">
        <v>2369085.2047000001</v>
      </c>
      <c r="E23" s="50">
        <v>3152249.1844000001</v>
      </c>
      <c r="F23" s="51">
        <v>75.155391154488697</v>
      </c>
      <c r="G23" s="50">
        <v>3543271.5939000002</v>
      </c>
      <c r="H23" s="51">
        <v>-33.138481148931596</v>
      </c>
      <c r="I23" s="50">
        <v>21810.765200000002</v>
      </c>
      <c r="J23" s="51">
        <v>0.92064080923429403</v>
      </c>
      <c r="K23" s="50">
        <v>384493.96189999999</v>
      </c>
      <c r="L23" s="51">
        <v>10.851382732329499</v>
      </c>
      <c r="M23" s="51">
        <v>-0.94327410216737695</v>
      </c>
      <c r="N23" s="50">
        <v>6855635.0034999996</v>
      </c>
      <c r="O23" s="50">
        <v>207600838.66139999</v>
      </c>
      <c r="P23" s="50">
        <v>66966</v>
      </c>
      <c r="Q23" s="50">
        <v>67170</v>
      </c>
      <c r="R23" s="51">
        <v>-0.30370701205895101</v>
      </c>
      <c r="S23" s="50">
        <v>35.377433394558402</v>
      </c>
      <c r="T23" s="50">
        <v>32.063439057615</v>
      </c>
      <c r="U23" s="52">
        <v>9.3675374920023806</v>
      </c>
    </row>
    <row r="24" spans="1:21" ht="12" thickBot="1">
      <c r="A24" s="75"/>
      <c r="B24" s="64" t="s">
        <v>22</v>
      </c>
      <c r="C24" s="65"/>
      <c r="D24" s="50">
        <v>172288.8517</v>
      </c>
      <c r="E24" s="50">
        <v>194523.92879999999</v>
      </c>
      <c r="F24" s="51">
        <v>88.569490017415305</v>
      </c>
      <c r="G24" s="50">
        <v>263138.54229999997</v>
      </c>
      <c r="H24" s="51">
        <v>-34.525421401941102</v>
      </c>
      <c r="I24" s="50">
        <v>27703.954399999999</v>
      </c>
      <c r="J24" s="51">
        <v>16.079946047954301</v>
      </c>
      <c r="K24" s="50">
        <v>39577.603300000002</v>
      </c>
      <c r="L24" s="51">
        <v>15.040595328250401</v>
      </c>
      <c r="M24" s="51">
        <v>-0.30000929591408598</v>
      </c>
      <c r="N24" s="50">
        <v>495135.17660000001</v>
      </c>
      <c r="O24" s="50">
        <v>26579226.625</v>
      </c>
      <c r="P24" s="50">
        <v>17026</v>
      </c>
      <c r="Q24" s="50">
        <v>17157</v>
      </c>
      <c r="R24" s="51">
        <v>-0.76353674884887002</v>
      </c>
      <c r="S24" s="50">
        <v>10.1191619699283</v>
      </c>
      <c r="T24" s="50">
        <v>9.4180065279477798</v>
      </c>
      <c r="U24" s="52">
        <v>6.9289872428589501</v>
      </c>
    </row>
    <row r="25" spans="1:21" ht="12" thickBot="1">
      <c r="A25" s="75"/>
      <c r="B25" s="64" t="s">
        <v>23</v>
      </c>
      <c r="C25" s="65"/>
      <c r="D25" s="50">
        <v>181103.63699999999</v>
      </c>
      <c r="E25" s="50">
        <v>196916.39660000001</v>
      </c>
      <c r="F25" s="51">
        <v>91.969810603369496</v>
      </c>
      <c r="G25" s="50">
        <v>236497.81340000001</v>
      </c>
      <c r="H25" s="51">
        <v>-23.422701294201499</v>
      </c>
      <c r="I25" s="50">
        <v>17045.7935</v>
      </c>
      <c r="J25" s="51">
        <v>9.4121762446990491</v>
      </c>
      <c r="K25" s="50">
        <v>19108.188699999999</v>
      </c>
      <c r="L25" s="51">
        <v>8.0796470907244302</v>
      </c>
      <c r="M25" s="51">
        <v>-0.10793253261100599</v>
      </c>
      <c r="N25" s="50">
        <v>537201.78540000005</v>
      </c>
      <c r="O25" s="50">
        <v>37371966.605499998</v>
      </c>
      <c r="P25" s="50">
        <v>13275</v>
      </c>
      <c r="Q25" s="50">
        <v>12307</v>
      </c>
      <c r="R25" s="51">
        <v>7.8654424311367599</v>
      </c>
      <c r="S25" s="50">
        <v>13.6424585310734</v>
      </c>
      <c r="T25" s="50">
        <v>14.247915487121199</v>
      </c>
      <c r="U25" s="52">
        <v>-4.4380340586607296</v>
      </c>
    </row>
    <row r="26" spans="1:21" ht="12" thickBot="1">
      <c r="A26" s="75"/>
      <c r="B26" s="64" t="s">
        <v>24</v>
      </c>
      <c r="C26" s="65"/>
      <c r="D26" s="50">
        <v>435218.95630000002</v>
      </c>
      <c r="E26" s="50">
        <v>537978.47340000002</v>
      </c>
      <c r="F26" s="51">
        <v>80.898953734976701</v>
      </c>
      <c r="G26" s="50">
        <v>521874.23109999998</v>
      </c>
      <c r="H26" s="51">
        <v>-16.6046280187755</v>
      </c>
      <c r="I26" s="50">
        <v>89584.401199999993</v>
      </c>
      <c r="J26" s="51">
        <v>20.583754430551199</v>
      </c>
      <c r="K26" s="50">
        <v>109300.11010000001</v>
      </c>
      <c r="L26" s="51">
        <v>20.943764529169901</v>
      </c>
      <c r="M26" s="51">
        <v>-0.18038141848129799</v>
      </c>
      <c r="N26" s="50">
        <v>1313474.0307</v>
      </c>
      <c r="O26" s="50">
        <v>60430201.721299998</v>
      </c>
      <c r="P26" s="50">
        <v>30442</v>
      </c>
      <c r="Q26" s="50">
        <v>29425</v>
      </c>
      <c r="R26" s="51">
        <v>3.45624468988954</v>
      </c>
      <c r="S26" s="50">
        <v>14.296661070231901</v>
      </c>
      <c r="T26" s="50">
        <v>14.680293539507201</v>
      </c>
      <c r="U26" s="52">
        <v>-2.68337108497379</v>
      </c>
    </row>
    <row r="27" spans="1:21" ht="12" thickBot="1">
      <c r="A27" s="75"/>
      <c r="B27" s="64" t="s">
        <v>25</v>
      </c>
      <c r="C27" s="65"/>
      <c r="D27" s="50">
        <v>160464.25349999999</v>
      </c>
      <c r="E27" s="50">
        <v>218957.7769</v>
      </c>
      <c r="F27" s="51">
        <v>73.285478036838796</v>
      </c>
      <c r="G27" s="50">
        <v>235578.26500000001</v>
      </c>
      <c r="H27" s="51">
        <v>-31.884949785159499</v>
      </c>
      <c r="I27" s="50">
        <v>43999.0936</v>
      </c>
      <c r="J27" s="51">
        <v>27.419872426602499</v>
      </c>
      <c r="K27" s="50">
        <v>64358.110800000002</v>
      </c>
      <c r="L27" s="51">
        <v>27.3192057000674</v>
      </c>
      <c r="M27" s="51">
        <v>-0.31633957160843201</v>
      </c>
      <c r="N27" s="50">
        <v>503377.30119999999</v>
      </c>
      <c r="O27" s="50">
        <v>18446110.509599999</v>
      </c>
      <c r="P27" s="50">
        <v>20906</v>
      </c>
      <c r="Q27" s="50">
        <v>22037</v>
      </c>
      <c r="R27" s="51">
        <v>-5.1322775332395496</v>
      </c>
      <c r="S27" s="50">
        <v>7.6755119822060696</v>
      </c>
      <c r="T27" s="50">
        <v>7.4780802014793304</v>
      </c>
      <c r="U27" s="52">
        <v>2.5722294640987502</v>
      </c>
    </row>
    <row r="28" spans="1:21" ht="12" thickBot="1">
      <c r="A28" s="75"/>
      <c r="B28" s="64" t="s">
        <v>26</v>
      </c>
      <c r="C28" s="65"/>
      <c r="D28" s="50">
        <v>598801.48800000001</v>
      </c>
      <c r="E28" s="50">
        <v>554764.7574</v>
      </c>
      <c r="F28" s="51">
        <v>107.937910621141</v>
      </c>
      <c r="G28" s="50">
        <v>579065.13439999998</v>
      </c>
      <c r="H28" s="51">
        <v>3.4083132324051801</v>
      </c>
      <c r="I28" s="50">
        <v>24552.717700000001</v>
      </c>
      <c r="J28" s="51">
        <v>4.1003100680337701</v>
      </c>
      <c r="K28" s="50">
        <v>31510.516899999999</v>
      </c>
      <c r="L28" s="51">
        <v>5.4416187451260898</v>
      </c>
      <c r="M28" s="51">
        <v>-0.22080879288908101</v>
      </c>
      <c r="N28" s="50">
        <v>1785516.3806</v>
      </c>
      <c r="O28" s="50">
        <v>86207175.717600003</v>
      </c>
      <c r="P28" s="50">
        <v>28312</v>
      </c>
      <c r="Q28" s="50">
        <v>27573</v>
      </c>
      <c r="R28" s="51">
        <v>2.6801581257026799</v>
      </c>
      <c r="S28" s="50">
        <v>21.150094942073999</v>
      </c>
      <c r="T28" s="50">
        <v>21.541990831610601</v>
      </c>
      <c r="U28" s="52">
        <v>-1.85292733016057</v>
      </c>
    </row>
    <row r="29" spans="1:21" ht="12" thickBot="1">
      <c r="A29" s="75"/>
      <c r="B29" s="64" t="s">
        <v>27</v>
      </c>
      <c r="C29" s="65"/>
      <c r="D29" s="50">
        <v>563474.09329999995</v>
      </c>
      <c r="E29" s="50">
        <v>852749.98569999996</v>
      </c>
      <c r="F29" s="51">
        <v>66.077291439349494</v>
      </c>
      <c r="G29" s="50">
        <v>599860.25789999997</v>
      </c>
      <c r="H29" s="51">
        <v>-6.0657735065465399</v>
      </c>
      <c r="I29" s="50">
        <v>71608.013500000001</v>
      </c>
      <c r="J29" s="51">
        <v>12.708306264912</v>
      </c>
      <c r="K29" s="50">
        <v>102878.526</v>
      </c>
      <c r="L29" s="51">
        <v>17.150415391771201</v>
      </c>
      <c r="M29" s="51">
        <v>-0.30395568167452203</v>
      </c>
      <c r="N29" s="50">
        <v>1657138.1292999999</v>
      </c>
      <c r="O29" s="50">
        <v>52748848.635200001</v>
      </c>
      <c r="P29" s="50">
        <v>72577</v>
      </c>
      <c r="Q29" s="50">
        <v>71423</v>
      </c>
      <c r="R29" s="51">
        <v>1.6157260266300699</v>
      </c>
      <c r="S29" s="50">
        <v>7.7638107568513499</v>
      </c>
      <c r="T29" s="50">
        <v>7.5413352589502001</v>
      </c>
      <c r="U29" s="52">
        <v>2.8655450895015302</v>
      </c>
    </row>
    <row r="30" spans="1:21" ht="12" thickBot="1">
      <c r="A30" s="75"/>
      <c r="B30" s="64" t="s">
        <v>28</v>
      </c>
      <c r="C30" s="65"/>
      <c r="D30" s="50">
        <v>673376.74670000002</v>
      </c>
      <c r="E30" s="50">
        <v>1020793.3351</v>
      </c>
      <c r="F30" s="51">
        <v>65.966021088297396</v>
      </c>
      <c r="G30" s="50">
        <v>905665.9706</v>
      </c>
      <c r="H30" s="51">
        <v>-25.6484434041515</v>
      </c>
      <c r="I30" s="50">
        <v>62764.692600000002</v>
      </c>
      <c r="J30" s="51">
        <v>9.3208880329754908</v>
      </c>
      <c r="K30" s="50">
        <v>132171.25459999999</v>
      </c>
      <c r="L30" s="51">
        <v>14.593819232540801</v>
      </c>
      <c r="M30" s="51">
        <v>-0.52512599816087402</v>
      </c>
      <c r="N30" s="50">
        <v>2110957.6271000002</v>
      </c>
      <c r="O30" s="50">
        <v>73219094.461400002</v>
      </c>
      <c r="P30" s="50">
        <v>53847</v>
      </c>
      <c r="Q30" s="50">
        <v>51238</v>
      </c>
      <c r="R30" s="51">
        <v>5.0919239626839401</v>
      </c>
      <c r="S30" s="50">
        <v>12.505371640017101</v>
      </c>
      <c r="T30" s="50">
        <v>14.7034423045396</v>
      </c>
      <c r="U30" s="52">
        <v>-17.5770119257289</v>
      </c>
    </row>
    <row r="31" spans="1:21" ht="12" thickBot="1">
      <c r="A31" s="75"/>
      <c r="B31" s="64" t="s">
        <v>29</v>
      </c>
      <c r="C31" s="65"/>
      <c r="D31" s="50">
        <v>526901.26320000004</v>
      </c>
      <c r="E31" s="50">
        <v>648660.33230000001</v>
      </c>
      <c r="F31" s="51">
        <v>81.229148286550796</v>
      </c>
      <c r="G31" s="50">
        <v>646891.6642</v>
      </c>
      <c r="H31" s="51">
        <v>-18.548762898095202</v>
      </c>
      <c r="I31" s="50">
        <v>23424.132799999999</v>
      </c>
      <c r="J31" s="51">
        <v>4.4456399018175699</v>
      </c>
      <c r="K31" s="50">
        <v>12576.367700000001</v>
      </c>
      <c r="L31" s="51">
        <v>1.9441227018364799</v>
      </c>
      <c r="M31" s="51">
        <v>0.86255152193108997</v>
      </c>
      <c r="N31" s="50">
        <v>2236679.2598000001</v>
      </c>
      <c r="O31" s="50">
        <v>98620585.689199999</v>
      </c>
      <c r="P31" s="50">
        <v>20016</v>
      </c>
      <c r="Q31" s="50">
        <v>23876</v>
      </c>
      <c r="R31" s="51">
        <v>-16.166862120958299</v>
      </c>
      <c r="S31" s="50">
        <v>26.324003956834499</v>
      </c>
      <c r="T31" s="50">
        <v>36.0307175238733</v>
      </c>
      <c r="U31" s="52">
        <v>-36.874001321970802</v>
      </c>
    </row>
    <row r="32" spans="1:21" ht="12" thickBot="1">
      <c r="A32" s="75"/>
      <c r="B32" s="64" t="s">
        <v>30</v>
      </c>
      <c r="C32" s="65"/>
      <c r="D32" s="50">
        <v>81757.661399999997</v>
      </c>
      <c r="E32" s="50">
        <v>147564.12830000001</v>
      </c>
      <c r="F32" s="51">
        <v>55.404834726353997</v>
      </c>
      <c r="G32" s="50">
        <v>209360.38949999999</v>
      </c>
      <c r="H32" s="51">
        <v>-60.948839656223498</v>
      </c>
      <c r="I32" s="50">
        <v>22808.464800000002</v>
      </c>
      <c r="J32" s="51">
        <v>27.8976482563627</v>
      </c>
      <c r="K32" s="50">
        <v>51680.096899999997</v>
      </c>
      <c r="L32" s="51">
        <v>24.684753894193499</v>
      </c>
      <c r="M32" s="51">
        <v>-0.55866056435354705</v>
      </c>
      <c r="N32" s="50">
        <v>262245.48690000002</v>
      </c>
      <c r="O32" s="50">
        <v>9210681.3778000008</v>
      </c>
      <c r="P32" s="50">
        <v>17113</v>
      </c>
      <c r="Q32" s="50">
        <v>18380</v>
      </c>
      <c r="R32" s="51">
        <v>-6.8933623503808503</v>
      </c>
      <c r="S32" s="50">
        <v>4.7775177584292603</v>
      </c>
      <c r="T32" s="50">
        <v>4.9074190424374304</v>
      </c>
      <c r="U32" s="52">
        <v>-2.7190120597453702</v>
      </c>
    </row>
    <row r="33" spans="1:21" ht="12" thickBot="1">
      <c r="A33" s="75"/>
      <c r="B33" s="64" t="s">
        <v>75</v>
      </c>
      <c r="C33" s="65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0">
        <v>225.96690000000001</v>
      </c>
      <c r="P33" s="53"/>
      <c r="Q33" s="53"/>
      <c r="R33" s="53"/>
      <c r="S33" s="53"/>
      <c r="T33" s="53"/>
      <c r="U33" s="54"/>
    </row>
    <row r="34" spans="1:21" ht="12" thickBot="1">
      <c r="A34" s="75"/>
      <c r="B34" s="64" t="s">
        <v>31</v>
      </c>
      <c r="C34" s="65"/>
      <c r="D34" s="50">
        <v>78617.940300000002</v>
      </c>
      <c r="E34" s="50">
        <v>93541.202799999999</v>
      </c>
      <c r="F34" s="51">
        <v>84.046321777679793</v>
      </c>
      <c r="G34" s="50">
        <v>111459.79429999999</v>
      </c>
      <c r="H34" s="51">
        <v>-29.4652024133513</v>
      </c>
      <c r="I34" s="50">
        <v>14950.6186</v>
      </c>
      <c r="J34" s="51">
        <v>19.016802708070902</v>
      </c>
      <c r="K34" s="50">
        <v>15299.803900000001</v>
      </c>
      <c r="L34" s="51">
        <v>13.7267469369446</v>
      </c>
      <c r="M34" s="51">
        <v>-2.2822861147913001E-2</v>
      </c>
      <c r="N34" s="50">
        <v>231108.90650000001</v>
      </c>
      <c r="O34" s="50">
        <v>18859807.9091</v>
      </c>
      <c r="P34" s="50">
        <v>5092</v>
      </c>
      <c r="Q34" s="50">
        <v>4891</v>
      </c>
      <c r="R34" s="51">
        <v>4.10958904109589</v>
      </c>
      <c r="S34" s="50">
        <v>15.4395012372349</v>
      </c>
      <c r="T34" s="50">
        <v>15.871863483950101</v>
      </c>
      <c r="U34" s="52">
        <v>-2.8003640795890599</v>
      </c>
    </row>
    <row r="35" spans="1:21" ht="12" customHeight="1" thickBot="1">
      <c r="A35" s="75"/>
      <c r="B35" s="64" t="s">
        <v>68</v>
      </c>
      <c r="C35" s="65"/>
      <c r="D35" s="50">
        <v>80947.03</v>
      </c>
      <c r="E35" s="53"/>
      <c r="F35" s="53"/>
      <c r="G35" s="50">
        <v>20158.12</v>
      </c>
      <c r="H35" s="51">
        <v>301.56041337188202</v>
      </c>
      <c r="I35" s="50">
        <v>2512.81</v>
      </c>
      <c r="J35" s="51">
        <v>3.1042646036550101</v>
      </c>
      <c r="K35" s="50">
        <v>-372.65</v>
      </c>
      <c r="L35" s="51">
        <v>-1.84863469410838</v>
      </c>
      <c r="M35" s="51">
        <v>-7.7430833221521498</v>
      </c>
      <c r="N35" s="50">
        <v>240082.94</v>
      </c>
      <c r="O35" s="50">
        <v>12391613.210000001</v>
      </c>
      <c r="P35" s="50">
        <v>48</v>
      </c>
      <c r="Q35" s="50">
        <v>58</v>
      </c>
      <c r="R35" s="51">
        <v>-17.241379310344801</v>
      </c>
      <c r="S35" s="50">
        <v>1686.39645833333</v>
      </c>
      <c r="T35" s="50">
        <v>1384.5125862069001</v>
      </c>
      <c r="U35" s="52">
        <v>17.901121093718899</v>
      </c>
    </row>
    <row r="36" spans="1:21" ht="12" thickBot="1">
      <c r="A36" s="75"/>
      <c r="B36" s="64" t="s">
        <v>35</v>
      </c>
      <c r="C36" s="65"/>
      <c r="D36" s="50">
        <v>52511.13</v>
      </c>
      <c r="E36" s="53"/>
      <c r="F36" s="53"/>
      <c r="G36" s="50">
        <v>188275.27</v>
      </c>
      <c r="H36" s="51">
        <v>-72.109385369623993</v>
      </c>
      <c r="I36" s="50">
        <v>-5250.41</v>
      </c>
      <c r="J36" s="51">
        <v>-9.9986612361988794</v>
      </c>
      <c r="K36" s="50">
        <v>-18070.87</v>
      </c>
      <c r="L36" s="51">
        <v>-9.5981113186028093</v>
      </c>
      <c r="M36" s="51">
        <v>-0.70945449776352798</v>
      </c>
      <c r="N36" s="50">
        <v>296837.74</v>
      </c>
      <c r="O36" s="50">
        <v>39277810.560000002</v>
      </c>
      <c r="P36" s="50">
        <v>40</v>
      </c>
      <c r="Q36" s="50">
        <v>44</v>
      </c>
      <c r="R36" s="51">
        <v>-9.0909090909090899</v>
      </c>
      <c r="S36" s="50">
        <v>1312.7782500000001</v>
      </c>
      <c r="T36" s="50">
        <v>2146.5631818181801</v>
      </c>
      <c r="U36" s="52">
        <v>-63.513006238348503</v>
      </c>
    </row>
    <row r="37" spans="1:21" ht="12" thickBot="1">
      <c r="A37" s="75"/>
      <c r="B37" s="64" t="s">
        <v>36</v>
      </c>
      <c r="C37" s="65"/>
      <c r="D37" s="50">
        <v>1708.55</v>
      </c>
      <c r="E37" s="53"/>
      <c r="F37" s="53"/>
      <c r="G37" s="50">
        <v>24157.27</v>
      </c>
      <c r="H37" s="51">
        <v>-92.927387904345196</v>
      </c>
      <c r="I37" s="50">
        <v>-482.9</v>
      </c>
      <c r="J37" s="51">
        <v>-28.263732404670598</v>
      </c>
      <c r="K37" s="50">
        <v>584.48</v>
      </c>
      <c r="L37" s="51">
        <v>2.4194786910938202</v>
      </c>
      <c r="M37" s="51">
        <v>-1.8262044894607199</v>
      </c>
      <c r="N37" s="50">
        <v>13840.19</v>
      </c>
      <c r="O37" s="50">
        <v>10984911.810000001</v>
      </c>
      <c r="P37" s="50">
        <v>3</v>
      </c>
      <c r="Q37" s="50">
        <v>3</v>
      </c>
      <c r="R37" s="51">
        <v>0</v>
      </c>
      <c r="S37" s="50">
        <v>569.51666666666699</v>
      </c>
      <c r="T37" s="50">
        <v>1851</v>
      </c>
      <c r="U37" s="52">
        <v>-225.01243744695799</v>
      </c>
    </row>
    <row r="38" spans="1:21" ht="12" thickBot="1">
      <c r="A38" s="75"/>
      <c r="B38" s="64" t="s">
        <v>37</v>
      </c>
      <c r="C38" s="65"/>
      <c r="D38" s="50">
        <v>62159.07</v>
      </c>
      <c r="E38" s="53"/>
      <c r="F38" s="53"/>
      <c r="G38" s="50">
        <v>195163.39</v>
      </c>
      <c r="H38" s="51">
        <v>-68.150240677823902</v>
      </c>
      <c r="I38" s="50">
        <v>-9399.09</v>
      </c>
      <c r="J38" s="51">
        <v>-15.121027389888599</v>
      </c>
      <c r="K38" s="50">
        <v>-19803.64</v>
      </c>
      <c r="L38" s="51">
        <v>-10.147210498854299</v>
      </c>
      <c r="M38" s="51">
        <v>-0.52538573716751102</v>
      </c>
      <c r="N38" s="50">
        <v>255311.4</v>
      </c>
      <c r="O38" s="50">
        <v>20891045.41</v>
      </c>
      <c r="P38" s="50">
        <v>51</v>
      </c>
      <c r="Q38" s="50">
        <v>59</v>
      </c>
      <c r="R38" s="51">
        <v>-13.559322033898299</v>
      </c>
      <c r="S38" s="50">
        <v>1218.80529411765</v>
      </c>
      <c r="T38" s="50">
        <v>1545.1989830508501</v>
      </c>
      <c r="U38" s="52">
        <v>-26.7798056431559</v>
      </c>
    </row>
    <row r="39" spans="1:21" ht="12" thickBot="1">
      <c r="A39" s="75"/>
      <c r="B39" s="64" t="s">
        <v>70</v>
      </c>
      <c r="C39" s="65"/>
      <c r="D39" s="50">
        <v>47.06</v>
      </c>
      <c r="E39" s="53"/>
      <c r="F39" s="53"/>
      <c r="G39" s="50">
        <v>444.79</v>
      </c>
      <c r="H39" s="51">
        <v>-89.419726162908404</v>
      </c>
      <c r="I39" s="50">
        <v>-3905.94</v>
      </c>
      <c r="J39" s="51">
        <v>-8299.9150021249498</v>
      </c>
      <c r="K39" s="50">
        <v>426.31</v>
      </c>
      <c r="L39" s="51">
        <v>95.845230333415799</v>
      </c>
      <c r="M39" s="51">
        <v>-10.162205906500001</v>
      </c>
      <c r="N39" s="50">
        <v>47.06</v>
      </c>
      <c r="O39" s="50">
        <v>922.37</v>
      </c>
      <c r="P39" s="50">
        <v>3</v>
      </c>
      <c r="Q39" s="53"/>
      <c r="R39" s="53"/>
      <c r="S39" s="50">
        <v>15.686666666666699</v>
      </c>
      <c r="T39" s="53"/>
      <c r="U39" s="54"/>
    </row>
    <row r="40" spans="1:21" ht="12" customHeight="1" thickBot="1">
      <c r="A40" s="75"/>
      <c r="B40" s="64" t="s">
        <v>32</v>
      </c>
      <c r="C40" s="65"/>
      <c r="D40" s="50">
        <v>65918.8033</v>
      </c>
      <c r="E40" s="53"/>
      <c r="F40" s="53"/>
      <c r="G40" s="50">
        <v>341552.9914</v>
      </c>
      <c r="H40" s="51">
        <v>-80.700270540801398</v>
      </c>
      <c r="I40" s="50">
        <v>3514.4890999999998</v>
      </c>
      <c r="J40" s="51">
        <v>5.3315426313268697</v>
      </c>
      <c r="K40" s="50">
        <v>22833.186300000001</v>
      </c>
      <c r="L40" s="51">
        <v>6.6851079846815198</v>
      </c>
      <c r="M40" s="51">
        <v>-0.84607977818671798</v>
      </c>
      <c r="N40" s="50">
        <v>198961.538</v>
      </c>
      <c r="O40" s="50">
        <v>7507704.5147000002</v>
      </c>
      <c r="P40" s="50">
        <v>116</v>
      </c>
      <c r="Q40" s="50">
        <v>115</v>
      </c>
      <c r="R40" s="51">
        <v>0.86956521739129899</v>
      </c>
      <c r="S40" s="50">
        <v>568.26554568965503</v>
      </c>
      <c r="T40" s="50">
        <v>510.57599304347798</v>
      </c>
      <c r="U40" s="52">
        <v>10.151865282658299</v>
      </c>
    </row>
    <row r="41" spans="1:21" ht="12" thickBot="1">
      <c r="A41" s="75"/>
      <c r="B41" s="64" t="s">
        <v>33</v>
      </c>
      <c r="C41" s="65"/>
      <c r="D41" s="50">
        <v>269660.78080000001</v>
      </c>
      <c r="E41" s="50">
        <v>1082678.4698000001</v>
      </c>
      <c r="F41" s="51">
        <v>24.906820290775102</v>
      </c>
      <c r="G41" s="50">
        <v>563706.35179999995</v>
      </c>
      <c r="H41" s="51">
        <v>-52.1628982999868</v>
      </c>
      <c r="I41" s="50">
        <v>18938.933099999998</v>
      </c>
      <c r="J41" s="51">
        <v>7.02324344082</v>
      </c>
      <c r="K41" s="50">
        <v>42335.442799999997</v>
      </c>
      <c r="L41" s="51">
        <v>7.5101943884109996</v>
      </c>
      <c r="M41" s="51">
        <v>-0.55264591917767802</v>
      </c>
      <c r="N41" s="50">
        <v>925752.89659999998</v>
      </c>
      <c r="O41" s="50">
        <v>42081391.5339</v>
      </c>
      <c r="P41" s="50">
        <v>1472</v>
      </c>
      <c r="Q41" s="50">
        <v>1735</v>
      </c>
      <c r="R41" s="51">
        <v>-15.158501440922199</v>
      </c>
      <c r="S41" s="50">
        <v>183.19346521739101</v>
      </c>
      <c r="T41" s="50">
        <v>186.48580051873199</v>
      </c>
      <c r="U41" s="52">
        <v>-1.7971903623493</v>
      </c>
    </row>
    <row r="42" spans="1:21" ht="12" thickBot="1">
      <c r="A42" s="75"/>
      <c r="B42" s="64" t="s">
        <v>38</v>
      </c>
      <c r="C42" s="65"/>
      <c r="D42" s="50">
        <v>31178.639999999999</v>
      </c>
      <c r="E42" s="53"/>
      <c r="F42" s="53"/>
      <c r="G42" s="50">
        <v>134491.47</v>
      </c>
      <c r="H42" s="51">
        <v>-76.817384775406197</v>
      </c>
      <c r="I42" s="50">
        <v>-3165.53</v>
      </c>
      <c r="J42" s="51">
        <v>-10.1528803052346</v>
      </c>
      <c r="K42" s="50">
        <v>-18988.18</v>
      </c>
      <c r="L42" s="51">
        <v>-14.1185013443604</v>
      </c>
      <c r="M42" s="51">
        <v>-0.83328944638190705</v>
      </c>
      <c r="N42" s="50">
        <v>209792.39</v>
      </c>
      <c r="O42" s="50">
        <v>17172412.59</v>
      </c>
      <c r="P42" s="50">
        <v>25</v>
      </c>
      <c r="Q42" s="50">
        <v>59</v>
      </c>
      <c r="R42" s="51">
        <v>-57.627118644067799</v>
      </c>
      <c r="S42" s="50">
        <v>1247.1456000000001</v>
      </c>
      <c r="T42" s="50">
        <v>1487.0784745762701</v>
      </c>
      <c r="U42" s="52">
        <v>-19.238561606300902</v>
      </c>
    </row>
    <row r="43" spans="1:21" ht="12" thickBot="1">
      <c r="A43" s="75"/>
      <c r="B43" s="64" t="s">
        <v>39</v>
      </c>
      <c r="C43" s="65"/>
      <c r="D43" s="50">
        <v>25979.51</v>
      </c>
      <c r="E43" s="53"/>
      <c r="F43" s="53"/>
      <c r="G43" s="50">
        <v>71325.710000000006</v>
      </c>
      <c r="H43" s="51">
        <v>-63.576233590945002</v>
      </c>
      <c r="I43" s="50">
        <v>3577.67</v>
      </c>
      <c r="J43" s="51">
        <v>13.771121934170401</v>
      </c>
      <c r="K43" s="50">
        <v>9939.4599999999991</v>
      </c>
      <c r="L43" s="51">
        <v>13.935311684945001</v>
      </c>
      <c r="M43" s="51">
        <v>-0.64005388622722004</v>
      </c>
      <c r="N43" s="50">
        <v>79792.37</v>
      </c>
      <c r="O43" s="50">
        <v>6198159.2800000003</v>
      </c>
      <c r="P43" s="50">
        <v>28</v>
      </c>
      <c r="Q43" s="50">
        <v>29</v>
      </c>
      <c r="R43" s="51">
        <v>-3.44827586206896</v>
      </c>
      <c r="S43" s="50">
        <v>927.83964285714296</v>
      </c>
      <c r="T43" s="50">
        <v>1159.88827586207</v>
      </c>
      <c r="U43" s="52">
        <v>-25.009562244006698</v>
      </c>
    </row>
    <row r="44" spans="1:21" ht="12" thickBot="1">
      <c r="A44" s="75"/>
      <c r="B44" s="64" t="s">
        <v>73</v>
      </c>
      <c r="C44" s="65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0">
        <v>-3233.3332999999998</v>
      </c>
      <c r="P44" s="53"/>
      <c r="Q44" s="53"/>
      <c r="R44" s="53"/>
      <c r="S44" s="53"/>
      <c r="T44" s="53"/>
      <c r="U44" s="54"/>
    </row>
    <row r="45" spans="1:21" ht="12" thickBot="1">
      <c r="A45" s="76"/>
      <c r="B45" s="64" t="s">
        <v>34</v>
      </c>
      <c r="C45" s="65"/>
      <c r="D45" s="55">
        <v>34395.8701</v>
      </c>
      <c r="E45" s="56"/>
      <c r="F45" s="56"/>
      <c r="G45" s="55">
        <v>12209.4094</v>
      </c>
      <c r="H45" s="57">
        <v>181.716084481531</v>
      </c>
      <c r="I45" s="55">
        <v>2841.8787000000002</v>
      </c>
      <c r="J45" s="57">
        <v>8.2622672191101199</v>
      </c>
      <c r="K45" s="55">
        <v>1819.3775000000001</v>
      </c>
      <c r="L45" s="57">
        <v>14.9014374110512</v>
      </c>
      <c r="M45" s="57">
        <v>0.56200607075771802</v>
      </c>
      <c r="N45" s="55">
        <v>50824.304199999999</v>
      </c>
      <c r="O45" s="55">
        <v>2508449.0679000001</v>
      </c>
      <c r="P45" s="55">
        <v>25</v>
      </c>
      <c r="Q45" s="55">
        <v>25</v>
      </c>
      <c r="R45" s="57">
        <v>0</v>
      </c>
      <c r="S45" s="55">
        <v>1375.8348040000001</v>
      </c>
      <c r="T45" s="55">
        <v>210.825344</v>
      </c>
      <c r="U45" s="58">
        <v>84.676551037445606</v>
      </c>
    </row>
  </sheetData>
  <mergeCells count="43">
    <mergeCell ref="B32:C32"/>
    <mergeCell ref="B33:C33"/>
    <mergeCell ref="B34:C34"/>
    <mergeCell ref="B35:C35"/>
    <mergeCell ref="B29:C29"/>
    <mergeCell ref="B30:C30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19:C19"/>
    <mergeCell ref="B20:C20"/>
    <mergeCell ref="B21:C21"/>
    <mergeCell ref="B22:C22"/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22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6" t="s">
        <v>72</v>
      </c>
      <c r="B1" s="36" t="s">
        <v>62</v>
      </c>
      <c r="C1" s="36" t="s">
        <v>63</v>
      </c>
      <c r="D1" s="36" t="s">
        <v>64</v>
      </c>
      <c r="E1" s="36" t="s">
        <v>65</v>
      </c>
      <c r="F1" s="36" t="s">
        <v>66</v>
      </c>
      <c r="G1" s="36" t="s">
        <v>65</v>
      </c>
      <c r="H1" s="36" t="s">
        <v>67</v>
      </c>
    </row>
    <row r="2" spans="1:8">
      <c r="A2" s="35">
        <v>1</v>
      </c>
      <c r="B2" s="35">
        <v>12</v>
      </c>
      <c r="C2" s="35">
        <v>43920</v>
      </c>
      <c r="D2" s="35">
        <v>466957.34880598303</v>
      </c>
      <c r="E2" s="35">
        <v>341740.87988376099</v>
      </c>
      <c r="F2" s="35">
        <v>125216.468922222</v>
      </c>
      <c r="G2" s="35">
        <v>341740.87988376099</v>
      </c>
      <c r="H2" s="35">
        <v>0.26815397432421301</v>
      </c>
    </row>
    <row r="3" spans="1:8">
      <c r="A3" s="35">
        <v>2</v>
      </c>
      <c r="B3" s="35">
        <v>13</v>
      </c>
      <c r="C3" s="35">
        <v>6184</v>
      </c>
      <c r="D3" s="35">
        <v>55499.678870940203</v>
      </c>
      <c r="E3" s="35">
        <v>42636.102264957299</v>
      </c>
      <c r="F3" s="35">
        <v>12863.5766059829</v>
      </c>
      <c r="G3" s="35">
        <v>42636.102264957299</v>
      </c>
      <c r="H3" s="35">
        <v>0.231777496152655</v>
      </c>
    </row>
    <row r="4" spans="1:8">
      <c r="A4" s="35">
        <v>3</v>
      </c>
      <c r="B4" s="35">
        <v>14</v>
      </c>
      <c r="C4" s="35">
        <v>78844</v>
      </c>
      <c r="D4" s="35">
        <v>85059.243732607196</v>
      </c>
      <c r="E4" s="35">
        <v>60844.745485297601</v>
      </c>
      <c r="F4" s="35">
        <v>24214.498247309599</v>
      </c>
      <c r="G4" s="35">
        <v>60844.745485297601</v>
      </c>
      <c r="H4" s="35">
        <v>0.284678033623606</v>
      </c>
    </row>
    <row r="5" spans="1:8">
      <c r="A5" s="35">
        <v>4</v>
      </c>
      <c r="B5" s="35">
        <v>15</v>
      </c>
      <c r="C5" s="35">
        <v>2281</v>
      </c>
      <c r="D5" s="35">
        <v>37849.665209719402</v>
      </c>
      <c r="E5" s="35">
        <v>29455.750514613101</v>
      </c>
      <c r="F5" s="35">
        <v>8393.9146951062703</v>
      </c>
      <c r="G5" s="35">
        <v>29455.750514613101</v>
      </c>
      <c r="H5" s="35">
        <v>0.221769853143927</v>
      </c>
    </row>
    <row r="6" spans="1:8">
      <c r="A6" s="35">
        <v>5</v>
      </c>
      <c r="B6" s="35">
        <v>16</v>
      </c>
      <c r="C6" s="35">
        <v>1568</v>
      </c>
      <c r="D6" s="35">
        <v>103874.53821196601</v>
      </c>
      <c r="E6" s="35">
        <v>86688.390794017105</v>
      </c>
      <c r="F6" s="35">
        <v>17186.147417948701</v>
      </c>
      <c r="G6" s="35">
        <v>86688.390794017105</v>
      </c>
      <c r="H6" s="35">
        <v>0.165451011516208</v>
      </c>
    </row>
    <row r="7" spans="1:8">
      <c r="A7" s="35">
        <v>6</v>
      </c>
      <c r="B7" s="35">
        <v>17</v>
      </c>
      <c r="C7" s="35">
        <v>13316</v>
      </c>
      <c r="D7" s="35">
        <v>216499.07665897399</v>
      </c>
      <c r="E7" s="35">
        <v>171488.55597265001</v>
      </c>
      <c r="F7" s="35">
        <v>45010.520686324802</v>
      </c>
      <c r="G7" s="35">
        <v>171488.55597265001</v>
      </c>
      <c r="H7" s="35">
        <v>0.207901675059911</v>
      </c>
    </row>
    <row r="8" spans="1:8">
      <c r="A8" s="35">
        <v>7</v>
      </c>
      <c r="B8" s="35">
        <v>18</v>
      </c>
      <c r="C8" s="35">
        <v>54233</v>
      </c>
      <c r="D8" s="35">
        <v>101762.09435213701</v>
      </c>
      <c r="E8" s="35">
        <v>80466.221327350402</v>
      </c>
      <c r="F8" s="35">
        <v>21295.873024786299</v>
      </c>
      <c r="G8" s="35">
        <v>80466.221327350402</v>
      </c>
      <c r="H8" s="35">
        <v>0.20927117469786199</v>
      </c>
    </row>
    <row r="9" spans="1:8">
      <c r="A9" s="35">
        <v>8</v>
      </c>
      <c r="B9" s="35">
        <v>19</v>
      </c>
      <c r="C9" s="35">
        <v>16457</v>
      </c>
      <c r="D9" s="35">
        <v>91654.276141025606</v>
      </c>
      <c r="E9" s="35">
        <v>95303.483353846197</v>
      </c>
      <c r="F9" s="35">
        <v>-3649.20721282051</v>
      </c>
      <c r="G9" s="35">
        <v>95303.483353846197</v>
      </c>
      <c r="H9" s="35">
        <v>-3.9814914987769803E-2</v>
      </c>
    </row>
    <row r="10" spans="1:8">
      <c r="A10" s="35">
        <v>9</v>
      </c>
      <c r="B10" s="35">
        <v>21</v>
      </c>
      <c r="C10" s="35">
        <v>124899</v>
      </c>
      <c r="D10" s="35">
        <v>562687.64254273497</v>
      </c>
      <c r="E10" s="35">
        <v>543063.17358376097</v>
      </c>
      <c r="F10" s="35">
        <v>19624.468958974401</v>
      </c>
      <c r="G10" s="35">
        <v>543063.17358376097</v>
      </c>
      <c r="H10" s="35">
        <v>3.48763105411257E-2</v>
      </c>
    </row>
    <row r="11" spans="1:8">
      <c r="A11" s="35">
        <v>10</v>
      </c>
      <c r="B11" s="35">
        <v>22</v>
      </c>
      <c r="C11" s="35">
        <v>18307</v>
      </c>
      <c r="D11" s="35">
        <v>433302.79565470101</v>
      </c>
      <c r="E11" s="35">
        <v>379326.09779487201</v>
      </c>
      <c r="F11" s="35">
        <v>53976.697859829103</v>
      </c>
      <c r="G11" s="35">
        <v>379326.09779487201</v>
      </c>
      <c r="H11" s="35">
        <v>0.124570389116167</v>
      </c>
    </row>
    <row r="12" spans="1:8">
      <c r="A12" s="35">
        <v>11</v>
      </c>
      <c r="B12" s="35">
        <v>23</v>
      </c>
      <c r="C12" s="35">
        <v>98871.46</v>
      </c>
      <c r="D12" s="35">
        <v>967313.02307521401</v>
      </c>
      <c r="E12" s="35">
        <v>826867.57724017103</v>
      </c>
      <c r="F12" s="35">
        <v>140445.44583504301</v>
      </c>
      <c r="G12" s="35">
        <v>826867.57724017103</v>
      </c>
      <c r="H12" s="35">
        <v>0.14519131086289799</v>
      </c>
    </row>
    <row r="13" spans="1:8">
      <c r="A13" s="35">
        <v>12</v>
      </c>
      <c r="B13" s="35">
        <v>24</v>
      </c>
      <c r="C13" s="35">
        <v>12987</v>
      </c>
      <c r="D13" s="35">
        <v>368692.94717606797</v>
      </c>
      <c r="E13" s="35">
        <v>332499.30174102599</v>
      </c>
      <c r="F13" s="35">
        <v>36193.645435042701</v>
      </c>
      <c r="G13" s="35">
        <v>332499.30174102599</v>
      </c>
      <c r="H13" s="35">
        <v>9.8167447227458196E-2</v>
      </c>
    </row>
    <row r="14" spans="1:8">
      <c r="A14" s="35">
        <v>13</v>
      </c>
      <c r="B14" s="35">
        <v>25</v>
      </c>
      <c r="C14" s="35">
        <v>56470</v>
      </c>
      <c r="D14" s="35">
        <v>661067.96909999999</v>
      </c>
      <c r="E14" s="35">
        <v>597441.15910000005</v>
      </c>
      <c r="F14" s="35">
        <v>63626.81</v>
      </c>
      <c r="G14" s="35">
        <v>597441.15910000005</v>
      </c>
      <c r="H14" s="35">
        <v>9.6248514485770098E-2</v>
      </c>
    </row>
    <row r="15" spans="1:8">
      <c r="A15" s="35">
        <v>14</v>
      </c>
      <c r="B15" s="35">
        <v>26</v>
      </c>
      <c r="C15" s="35">
        <v>42131</v>
      </c>
      <c r="D15" s="35">
        <v>247021.15614748499</v>
      </c>
      <c r="E15" s="35">
        <v>211482.55898561401</v>
      </c>
      <c r="F15" s="35">
        <v>35538.597161871301</v>
      </c>
      <c r="G15" s="35">
        <v>211482.55898561401</v>
      </c>
      <c r="H15" s="35">
        <v>0.14386863747270601</v>
      </c>
    </row>
    <row r="16" spans="1:8">
      <c r="A16" s="35">
        <v>15</v>
      </c>
      <c r="B16" s="35">
        <v>27</v>
      </c>
      <c r="C16" s="35">
        <v>103868.583</v>
      </c>
      <c r="D16" s="35">
        <v>822278.33389999997</v>
      </c>
      <c r="E16" s="35">
        <v>759626.33349999995</v>
      </c>
      <c r="F16" s="35">
        <v>62652.000399999997</v>
      </c>
      <c r="G16" s="35">
        <v>759626.33349999995</v>
      </c>
      <c r="H16" s="35">
        <v>7.6193179142695605E-2</v>
      </c>
    </row>
    <row r="17" spans="1:8">
      <c r="A17" s="35">
        <v>16</v>
      </c>
      <c r="B17" s="35">
        <v>29</v>
      </c>
      <c r="C17" s="35">
        <v>247699</v>
      </c>
      <c r="D17" s="35">
        <v>2369086.3201974402</v>
      </c>
      <c r="E17" s="35">
        <v>2347274.4653982902</v>
      </c>
      <c r="F17" s="35">
        <v>21811.854799145302</v>
      </c>
      <c r="G17" s="35">
        <v>2347274.4653982902</v>
      </c>
      <c r="H17" s="35">
        <v>9.2068636812387399E-3</v>
      </c>
    </row>
    <row r="18" spans="1:8">
      <c r="A18" s="35">
        <v>17</v>
      </c>
      <c r="B18" s="35">
        <v>31</v>
      </c>
      <c r="C18" s="35">
        <v>18745.483</v>
      </c>
      <c r="D18" s="35">
        <v>172288.84390161099</v>
      </c>
      <c r="E18" s="35">
        <v>144584.89429557201</v>
      </c>
      <c r="F18" s="35">
        <v>27703.949606039499</v>
      </c>
      <c r="G18" s="35">
        <v>144584.89429557201</v>
      </c>
      <c r="H18" s="35">
        <v>0.16079943993274701</v>
      </c>
    </row>
    <row r="19" spans="1:8">
      <c r="A19" s="35">
        <v>18</v>
      </c>
      <c r="B19" s="35">
        <v>32</v>
      </c>
      <c r="C19" s="35">
        <v>11290.888999999999</v>
      </c>
      <c r="D19" s="35">
        <v>181103.90876048</v>
      </c>
      <c r="E19" s="35">
        <v>164057.84543734801</v>
      </c>
      <c r="F19" s="35">
        <v>17046.063323131799</v>
      </c>
      <c r="G19" s="35">
        <v>164057.84543734801</v>
      </c>
      <c r="H19" s="35">
        <v>9.4123111090198497E-2</v>
      </c>
    </row>
    <row r="20" spans="1:8">
      <c r="A20" s="35">
        <v>19</v>
      </c>
      <c r="B20" s="35">
        <v>33</v>
      </c>
      <c r="C20" s="35">
        <v>29917.569</v>
      </c>
      <c r="D20" s="35">
        <v>435218.93663425598</v>
      </c>
      <c r="E20" s="35">
        <v>345634.53873533302</v>
      </c>
      <c r="F20" s="35">
        <v>89584.397898922805</v>
      </c>
      <c r="G20" s="35">
        <v>345634.53873533302</v>
      </c>
      <c r="H20" s="35">
        <v>0.20583754602159399</v>
      </c>
    </row>
    <row r="21" spans="1:8">
      <c r="A21" s="35">
        <v>20</v>
      </c>
      <c r="B21" s="35">
        <v>34</v>
      </c>
      <c r="C21" s="35">
        <v>27099.713</v>
      </c>
      <c r="D21" s="35">
        <v>160464.113279971</v>
      </c>
      <c r="E21" s="35">
        <v>116465.175721879</v>
      </c>
      <c r="F21" s="35">
        <v>43998.937558092701</v>
      </c>
      <c r="G21" s="35">
        <v>116465.175721879</v>
      </c>
      <c r="H21" s="35">
        <v>0.27419799143080098</v>
      </c>
    </row>
    <row r="22" spans="1:8">
      <c r="A22" s="35">
        <v>21</v>
      </c>
      <c r="B22" s="35">
        <v>35</v>
      </c>
      <c r="C22" s="35">
        <v>20969.328000000001</v>
      </c>
      <c r="D22" s="35">
        <v>598801.48795663705</v>
      </c>
      <c r="E22" s="35">
        <v>574248.77188407094</v>
      </c>
      <c r="F22" s="35">
        <v>24552.7160725664</v>
      </c>
      <c r="G22" s="35">
        <v>574248.77188407094</v>
      </c>
      <c r="H22" s="35">
        <v>4.1003097965488698E-2</v>
      </c>
    </row>
    <row r="23" spans="1:8">
      <c r="A23" s="35">
        <v>22</v>
      </c>
      <c r="B23" s="35">
        <v>36</v>
      </c>
      <c r="C23" s="35">
        <v>86423.577999999994</v>
      </c>
      <c r="D23" s="35">
        <v>563474.66735575197</v>
      </c>
      <c r="E23" s="35">
        <v>491866.05186768703</v>
      </c>
      <c r="F23" s="35">
        <v>71608.615488064694</v>
      </c>
      <c r="G23" s="35">
        <v>491866.05186768703</v>
      </c>
      <c r="H23" s="35">
        <v>0.12708400152948501</v>
      </c>
    </row>
    <row r="24" spans="1:8">
      <c r="A24" s="35">
        <v>23</v>
      </c>
      <c r="B24" s="35">
        <v>37</v>
      </c>
      <c r="C24" s="35">
        <v>97110.142000000007</v>
      </c>
      <c r="D24" s="35">
        <v>673376.68079999997</v>
      </c>
      <c r="E24" s="35">
        <v>610612.062459999</v>
      </c>
      <c r="F24" s="35">
        <v>62764.618340001201</v>
      </c>
      <c r="G24" s="35">
        <v>610612.062459999</v>
      </c>
      <c r="H24" s="35">
        <v>9.3208779171613299E-2</v>
      </c>
    </row>
    <row r="25" spans="1:8">
      <c r="A25" s="35">
        <v>24</v>
      </c>
      <c r="B25" s="35">
        <v>38</v>
      </c>
      <c r="C25" s="35">
        <v>113671.376</v>
      </c>
      <c r="D25" s="35">
        <v>526901.23265752196</v>
      </c>
      <c r="E25" s="35">
        <v>503477.08587168099</v>
      </c>
      <c r="F25" s="35">
        <v>23424.146785840701</v>
      </c>
      <c r="G25" s="35">
        <v>503477.08587168099</v>
      </c>
      <c r="H25" s="35">
        <v>4.4456428138717301E-2</v>
      </c>
    </row>
    <row r="26" spans="1:8">
      <c r="A26" s="35">
        <v>25</v>
      </c>
      <c r="B26" s="35">
        <v>39</v>
      </c>
      <c r="C26" s="35">
        <v>53518.216</v>
      </c>
      <c r="D26" s="35">
        <v>81757.657077815602</v>
      </c>
      <c r="E26" s="35">
        <v>58949.190584425698</v>
      </c>
      <c r="F26" s="35">
        <v>22808.4664933899</v>
      </c>
      <c r="G26" s="35">
        <v>58949.190584425698</v>
      </c>
      <c r="H26" s="35">
        <v>0.278976518024252</v>
      </c>
    </row>
    <row r="27" spans="1:8">
      <c r="A27" s="35">
        <v>26</v>
      </c>
      <c r="B27" s="35">
        <v>42</v>
      </c>
      <c r="C27" s="35">
        <v>3747.26</v>
      </c>
      <c r="D27" s="35">
        <v>78617.939599999998</v>
      </c>
      <c r="E27" s="35">
        <v>63667.323900000003</v>
      </c>
      <c r="F27" s="35">
        <v>14950.6157</v>
      </c>
      <c r="G27" s="35">
        <v>63667.323900000003</v>
      </c>
      <c r="H27" s="35">
        <v>0.19016799188667599</v>
      </c>
    </row>
    <row r="28" spans="1:8">
      <c r="A28" s="35">
        <v>27</v>
      </c>
      <c r="B28" s="35">
        <v>75</v>
      </c>
      <c r="C28" s="35">
        <v>123</v>
      </c>
      <c r="D28" s="35">
        <v>65918.803412820504</v>
      </c>
      <c r="E28" s="35">
        <v>62404.3135897436</v>
      </c>
      <c r="F28" s="35">
        <v>3514.4898230769199</v>
      </c>
      <c r="G28" s="35">
        <v>62404.3135897436</v>
      </c>
      <c r="H28" s="35">
        <v>5.3315437191224703E-2</v>
      </c>
    </row>
    <row r="29" spans="1:8">
      <c r="A29" s="35">
        <v>28</v>
      </c>
      <c r="B29" s="35">
        <v>76</v>
      </c>
      <c r="C29" s="35">
        <v>1548</v>
      </c>
      <c r="D29" s="35">
        <v>269660.77449828997</v>
      </c>
      <c r="E29" s="35">
        <v>250721.846737607</v>
      </c>
      <c r="F29" s="35">
        <v>18938.9277606838</v>
      </c>
      <c r="G29" s="35">
        <v>250721.846737607</v>
      </c>
      <c r="H29" s="35">
        <v>7.0232416249341498E-2</v>
      </c>
    </row>
    <row r="30" spans="1:8">
      <c r="A30" s="35">
        <v>29</v>
      </c>
      <c r="B30" s="35">
        <v>99</v>
      </c>
      <c r="C30" s="35">
        <v>23</v>
      </c>
      <c r="D30" s="35">
        <v>34395.870206489701</v>
      </c>
      <c r="E30" s="35">
        <v>31553.991347099301</v>
      </c>
      <c r="F30" s="35">
        <v>2841.87885939036</v>
      </c>
      <c r="G30" s="35">
        <v>31553.991347099301</v>
      </c>
      <c r="H30" s="35">
        <v>8.2622676569298406E-2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48</v>
      </c>
      <c r="D32" s="33">
        <v>80947.03</v>
      </c>
      <c r="E32" s="33">
        <v>78434.22</v>
      </c>
      <c r="F32" s="30"/>
      <c r="G32" s="30"/>
      <c r="H32" s="3"/>
    </row>
    <row r="33" spans="1:8">
      <c r="A33" s="3"/>
      <c r="B33" s="33">
        <v>71</v>
      </c>
      <c r="C33" s="33">
        <v>28</v>
      </c>
      <c r="D33" s="33">
        <v>52511.13</v>
      </c>
      <c r="E33" s="33">
        <v>57761.54</v>
      </c>
      <c r="F33" s="30"/>
      <c r="G33" s="30"/>
      <c r="H33" s="3"/>
    </row>
    <row r="34" spans="1:8">
      <c r="A34" s="3"/>
      <c r="B34" s="33">
        <v>72</v>
      </c>
      <c r="C34" s="33">
        <v>1</v>
      </c>
      <c r="D34" s="33">
        <v>1708.55</v>
      </c>
      <c r="E34" s="33">
        <v>2191.4499999999998</v>
      </c>
      <c r="F34" s="30"/>
      <c r="G34" s="30"/>
      <c r="H34" s="3"/>
    </row>
    <row r="35" spans="1:8">
      <c r="A35" s="3"/>
      <c r="B35" s="33">
        <v>73</v>
      </c>
      <c r="C35" s="33">
        <v>45</v>
      </c>
      <c r="D35" s="33">
        <v>62159.07</v>
      </c>
      <c r="E35" s="33">
        <v>71558.16</v>
      </c>
      <c r="F35" s="30"/>
      <c r="G35" s="30"/>
      <c r="H35" s="3"/>
    </row>
    <row r="36" spans="1:8">
      <c r="A36" s="3"/>
      <c r="B36" s="33">
        <v>74</v>
      </c>
      <c r="C36" s="33">
        <v>62</v>
      </c>
      <c r="D36" s="33">
        <v>47.06</v>
      </c>
      <c r="E36" s="33">
        <v>3953</v>
      </c>
      <c r="F36" s="30"/>
      <c r="G36" s="30"/>
      <c r="H36" s="3"/>
    </row>
    <row r="37" spans="1:8">
      <c r="A37" s="3"/>
      <c r="B37" s="33">
        <v>77</v>
      </c>
      <c r="C37" s="33">
        <v>23</v>
      </c>
      <c r="D37" s="33">
        <v>31178.639999999999</v>
      </c>
      <c r="E37" s="33">
        <v>34344.17</v>
      </c>
      <c r="F37" s="30"/>
      <c r="G37" s="30"/>
      <c r="H37" s="3"/>
    </row>
    <row r="38" spans="1:8">
      <c r="A38" s="30"/>
      <c r="B38" s="37">
        <v>78</v>
      </c>
      <c r="C38" s="33">
        <v>26</v>
      </c>
      <c r="D38" s="33">
        <v>25979.51</v>
      </c>
      <c r="E38" s="33">
        <v>22401.84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2016-03-04T00:34:23Z</dcterms:modified>
</cp:coreProperties>
</file>