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<sst xmlns="http://schemas.openxmlformats.org/spreadsheetml/2006/main" count="118" uniqueCount="77">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</sst>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2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1" fontId="57" fillId="0" borderId="0" xfId="0" applyNumberFormat="1" applyFont="1" applyAlignment="1"/>
    <xf numFmtId="0" fontId="57" fillId="0" borderId="0" xfId="0" applyNumberFormat="1" applyFont="1" applyAlignment="1"/>
    <xf numFmtId="0" fontId="24" fillId="0" borderId="0" xfId="0" applyFont="1" applyAlignment="1">
      <alignment horizontal="left" wrapText="1"/>
    </xf>
    <xf numFmtId="0" fontId="18" fillId="0" borderId="0" xfId="0" applyFont="1" applyAlignment="1">
      <alignment vertical="center"/>
    </xf>
    <xf numFmtId="0" fontId="30" fillId="0" borderId="19" xfId="0" applyFont="1" applyBorder="1" applyAlignment="1">
      <alignment horizontal="left" vertical="center" wrapText="1"/>
    </xf>
    <xf numFmtId="0" fontId="19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vertical="center" wrapText="1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2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4" fontId="20" fillId="34" borderId="10" xfId="0" applyNumberFormat="1" applyFont="1" applyFill="1" applyBorder="1" applyAlignment="1">
      <alignment horizontal="right" vertical="top" wrapText="1"/>
    </xf>
    <xf numFmtId="176" fontId="20" fillId="34" borderId="10" xfId="0" applyNumberFormat="1" applyFont="1" applyFill="1" applyBorder="1" applyAlignment="1">
      <alignment horizontal="right" vertical="top" wrapText="1"/>
    </xf>
    <xf numFmtId="176" fontId="20" fillId="34" borderId="12" xfId="0" applyNumberFormat="1" applyFont="1" applyFill="1" applyBorder="1" applyAlignment="1">
      <alignment horizontal="right" vertical="top" wrapText="1"/>
    </xf>
    <xf numFmtId="4" fontId="19" fillId="35" borderId="10" xfId="0" applyNumberFormat="1" applyFont="1" applyFill="1" applyBorder="1" applyAlignment="1">
      <alignment horizontal="right" vertical="top" wrapText="1"/>
    </xf>
    <xf numFmtId="176" fontId="19" fillId="35" borderId="10" xfId="0" applyNumberFormat="1" applyFont="1" applyFill="1" applyBorder="1" applyAlignment="1">
      <alignment horizontal="right" vertical="top" wrapText="1"/>
    </xf>
    <xf numFmtId="176" fontId="19" fillId="35" borderId="12" xfId="0" applyNumberFormat="1" applyFont="1" applyFill="1" applyBorder="1" applyAlignment="1">
      <alignment horizontal="right" vertical="top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2" xfId="0" applyFont="1" applyFill="1" applyBorder="1" applyAlignment="1">
      <alignment horizontal="right" vertical="top" wrapText="1"/>
    </xf>
    <xf numFmtId="4" fontId="19" fillId="35" borderId="13" xfId="0" applyNumberFormat="1" applyFont="1" applyFill="1" applyBorder="1" applyAlignment="1">
      <alignment horizontal="right" vertical="top" wrapText="1"/>
    </xf>
    <xf numFmtId="0" fontId="19" fillId="35" borderId="13" xfId="0" applyFont="1" applyFill="1" applyBorder="1" applyAlignment="1">
      <alignment horizontal="right" vertical="top" wrapText="1"/>
    </xf>
    <xf numFmtId="176" fontId="19" fillId="35" borderId="13" xfId="0" applyNumberFormat="1" applyFont="1" applyFill="1" applyBorder="1" applyAlignment="1">
      <alignment horizontal="right" vertical="top" wrapText="1"/>
    </xf>
    <xf numFmtId="176" fontId="19" fillId="35" borderId="20" xfId="0" applyNumberFormat="1" applyFont="1" applyFill="1" applyBorder="1" applyAlignment="1">
      <alignment horizontal="right" vertical="top" wrapText="1"/>
    </xf>
    <xf numFmtId="49" fontId="19" fillId="33" borderId="18" xfId="0" applyNumberFormat="1" applyFont="1" applyFill="1" applyBorder="1" applyAlignment="1">
      <alignment horizontal="left" vertical="top" wrapText="1"/>
    </xf>
    <xf numFmtId="49" fontId="19" fillId="33" borderId="22" xfId="0" applyNumberFormat="1" applyFont="1" applyFill="1" applyBorder="1" applyAlignment="1">
      <alignment horizontal="left" vertical="top" wrapText="1"/>
    </xf>
    <xf numFmtId="49" fontId="19" fillId="33" borderId="23" xfId="0" applyNumberFormat="1" applyFont="1" applyFill="1" applyBorder="1" applyAlignment="1">
      <alignment horizontal="left" vertical="top" wrapText="1"/>
    </xf>
    <xf numFmtId="0" fontId="19" fillId="33" borderId="18" xfId="0" applyFont="1" applyFill="1" applyBorder="1" applyAlignment="1">
      <alignment vertical="center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4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14" fontId="19" fillId="33" borderId="12" xfId="0" applyNumberFormat="1" applyFont="1" applyFill="1" applyBorder="1" applyAlignment="1">
      <alignment vertical="center" wrapText="1"/>
    </xf>
    <xf numFmtId="14" fontId="19" fillId="33" borderId="16" xfId="0" applyNumberFormat="1" applyFont="1" applyFill="1" applyBorder="1" applyAlignment="1">
      <alignment vertical="center" wrapText="1"/>
    </xf>
    <xf numFmtId="14" fontId="19" fillId="33" borderId="17" xfId="0" applyNumberFormat="1" applyFont="1" applyFill="1" applyBorder="1" applyAlignment="1">
      <alignment vertical="center" wrapText="1"/>
    </xf>
  </cellXfs>
  <cellStyles count="13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M38" sqref="M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38951925.648399994</v>
      </c>
      <c r="F3" s="25">
        <f>RA!I7</f>
        <v>-3530287.3042000001</v>
      </c>
      <c r="G3" s="16">
        <f>SUM(G4:G41)</f>
        <v>42482212.952599987</v>
      </c>
      <c r="H3" s="27">
        <f>RA!J7</f>
        <v>-9.0631907034999397</v>
      </c>
      <c r="I3" s="20">
        <f>SUM(I4:I41)</f>
        <v>38951932.159738585</v>
      </c>
      <c r="J3" s="21">
        <f>SUM(J4:J41)</f>
        <v>42482212.907506794</v>
      </c>
      <c r="K3" s="22">
        <f>E3-I3</f>
        <v>-6.5113385915756226</v>
      </c>
      <c r="L3" s="22">
        <f>G3-J3</f>
        <v>4.5093193650245667E-2</v>
      </c>
    </row>
    <row r="4" spans="1:13">
      <c r="A4" s="68">
        <f>RA!A8</f>
        <v>42437</v>
      </c>
      <c r="B4" s="12">
        <v>12</v>
      </c>
      <c r="C4" s="63" t="s">
        <v>6</v>
      </c>
      <c r="D4" s="63"/>
      <c r="E4" s="15">
        <f>VLOOKUP(C4,RA!B8:D36,3,0)</f>
        <v>628325.0233</v>
      </c>
      <c r="F4" s="25">
        <f>VLOOKUP(C4,RA!B8:I39,8,0)</f>
        <v>163053.12789999999</v>
      </c>
      <c r="G4" s="16">
        <f t="shared" ref="G4:G41" si="0">E4-F4</f>
        <v>465271.89540000004</v>
      </c>
      <c r="H4" s="27">
        <f>RA!J8</f>
        <v>25.950443139067598</v>
      </c>
      <c r="I4" s="20">
        <f>VLOOKUP(B4,RMS!B:D,3,FALSE)</f>
        <v>628325.92729230796</v>
      </c>
      <c r="J4" s="21">
        <f>VLOOKUP(B4,RMS!B:E,4,FALSE)</f>
        <v>465271.90805128199</v>
      </c>
      <c r="K4" s="22">
        <f t="shared" ref="K4:K41" si="1">E4-I4</f>
        <v>-0.90399230795446783</v>
      </c>
      <c r="L4" s="22">
        <f t="shared" ref="L4:L41" si="2">G4-J4</f>
        <v>-1.2651281955186278E-2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79716.569300000003</v>
      </c>
      <c r="F5" s="25">
        <f>VLOOKUP(C5,RA!B9:I40,8,0)</f>
        <v>17912.564399999999</v>
      </c>
      <c r="G5" s="16">
        <f t="shared" si="0"/>
        <v>61804.0049</v>
      </c>
      <c r="H5" s="27">
        <f>RA!J9</f>
        <v>22.470315214631299</v>
      </c>
      <c r="I5" s="20">
        <f>VLOOKUP(B5,RMS!B:D,3,FALSE)</f>
        <v>79716.620682905996</v>
      </c>
      <c r="J5" s="21">
        <f>VLOOKUP(B5,RMS!B:E,4,FALSE)</f>
        <v>61803.995209401699</v>
      </c>
      <c r="K5" s="22">
        <f t="shared" si="1"/>
        <v>-5.1382905992795713E-2</v>
      </c>
      <c r="L5" s="22">
        <f t="shared" si="2"/>
        <v>9.6905983009492047E-3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137290.00889999999</v>
      </c>
      <c r="F6" s="25">
        <f>VLOOKUP(C6,RA!B10:I41,8,0)</f>
        <v>44918.894200000002</v>
      </c>
      <c r="G6" s="16">
        <f t="shared" si="0"/>
        <v>92371.114699999976</v>
      </c>
      <c r="H6" s="27">
        <f>RA!J10</f>
        <v>32.718254270577198</v>
      </c>
      <c r="I6" s="20">
        <f>VLOOKUP(B6,RMS!B:D,3,FALSE)</f>
        <v>137292.31976066099</v>
      </c>
      <c r="J6" s="21">
        <f>VLOOKUP(B6,RMS!B:E,4,FALSE)</f>
        <v>92371.114506273196</v>
      </c>
      <c r="K6" s="22">
        <f>E6-I6</f>
        <v>-2.3108606610039715</v>
      </c>
      <c r="L6" s="22">
        <f t="shared" si="2"/>
        <v>1.9372678070794791E-4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46733.407200000001</v>
      </c>
      <c r="F7" s="25">
        <f>VLOOKUP(C7,RA!B11:I42,8,0)</f>
        <v>10124.475700000001</v>
      </c>
      <c r="G7" s="16">
        <f t="shared" si="0"/>
        <v>36608.931499999999</v>
      </c>
      <c r="H7" s="27">
        <f>RA!J11</f>
        <v>21.6643217488324</v>
      </c>
      <c r="I7" s="20">
        <f>VLOOKUP(B7,RMS!B:D,3,FALSE)</f>
        <v>46733.443421881901</v>
      </c>
      <c r="J7" s="21">
        <f>VLOOKUP(B7,RMS!B:E,4,FALSE)</f>
        <v>36608.931234770404</v>
      </c>
      <c r="K7" s="22">
        <f t="shared" si="1"/>
        <v>-3.6221881899109576E-2</v>
      </c>
      <c r="L7" s="22">
        <f t="shared" si="2"/>
        <v>2.6522959524299949E-4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279029.77049999998</v>
      </c>
      <c r="F8" s="25">
        <f>VLOOKUP(C8,RA!B12:I43,8,0)</f>
        <v>34564.232300000003</v>
      </c>
      <c r="G8" s="16">
        <f t="shared" si="0"/>
        <v>244465.53819999998</v>
      </c>
      <c r="H8" s="27">
        <f>RA!J12</f>
        <v>12.3872919502688</v>
      </c>
      <c r="I8" s="20">
        <f>VLOOKUP(B8,RMS!B:D,3,FALSE)</f>
        <v>279029.75128546997</v>
      </c>
      <c r="J8" s="21">
        <f>VLOOKUP(B8,RMS!B:E,4,FALSE)</f>
        <v>244465.538481197</v>
      </c>
      <c r="K8" s="22">
        <f t="shared" si="1"/>
        <v>1.9214530009776354E-2</v>
      </c>
      <c r="L8" s="22">
        <f t="shared" si="2"/>
        <v>-2.8119701892137527E-4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1760210.9058999999</v>
      </c>
      <c r="F9" s="25">
        <f>VLOOKUP(C9,RA!B13:I44,8,0)</f>
        <v>-228497.3934</v>
      </c>
      <c r="G9" s="16">
        <f t="shared" si="0"/>
        <v>1988708.2992999998</v>
      </c>
      <c r="H9" s="27">
        <f>RA!J13</f>
        <v>-12.9812508622749</v>
      </c>
      <c r="I9" s="20">
        <f>VLOOKUP(B9,RMS!B:D,3,FALSE)</f>
        <v>1760211.35917094</v>
      </c>
      <c r="J9" s="21">
        <f>VLOOKUP(B9,RMS!B:E,4,FALSE)</f>
        <v>1988708.28888547</v>
      </c>
      <c r="K9" s="22">
        <f t="shared" si="1"/>
        <v>-0.45327094011008739</v>
      </c>
      <c r="L9" s="22">
        <f t="shared" si="2"/>
        <v>1.0414529824629426E-2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281700.92200000002</v>
      </c>
      <c r="F10" s="25">
        <f>VLOOKUP(C10,RA!B14:I44,8,0)</f>
        <v>52960.789499999999</v>
      </c>
      <c r="G10" s="16">
        <f t="shared" si="0"/>
        <v>228740.13250000001</v>
      </c>
      <c r="H10" s="27">
        <f>RA!J14</f>
        <v>18.800360724413999</v>
      </c>
      <c r="I10" s="20">
        <f>VLOOKUP(B10,RMS!B:D,3,FALSE)</f>
        <v>281700.944947863</v>
      </c>
      <c r="J10" s="21">
        <f>VLOOKUP(B10,RMS!B:E,4,FALSE)</f>
        <v>228740.134026496</v>
      </c>
      <c r="K10" s="22">
        <f t="shared" si="1"/>
        <v>-2.2947862977162004E-2</v>
      </c>
      <c r="L10" s="22">
        <f t="shared" si="2"/>
        <v>-1.5264959947671741E-3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259236.08199999999</v>
      </c>
      <c r="F11" s="25">
        <f>VLOOKUP(C11,RA!B15:I45,8,0)</f>
        <v>-59448.455000000002</v>
      </c>
      <c r="G11" s="16">
        <f t="shared" si="0"/>
        <v>318684.53700000001</v>
      </c>
      <c r="H11" s="27">
        <f>RA!J15</f>
        <v>-22.932168447137698</v>
      </c>
      <c r="I11" s="20">
        <f>VLOOKUP(B11,RMS!B:D,3,FALSE)</f>
        <v>259236.32850512801</v>
      </c>
      <c r="J11" s="21">
        <f>VLOOKUP(B11,RMS!B:E,4,FALSE)</f>
        <v>318684.53661880299</v>
      </c>
      <c r="K11" s="22">
        <f t="shared" si="1"/>
        <v>-0.24650512801599689</v>
      </c>
      <c r="L11" s="22">
        <f t="shared" si="2"/>
        <v>3.8119702367112041E-4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892273.07750000001</v>
      </c>
      <c r="F12" s="25">
        <f>VLOOKUP(C12,RA!B16:I46,8,0)</f>
        <v>13029.012500000001</v>
      </c>
      <c r="G12" s="16">
        <f t="shared" si="0"/>
        <v>879244.06500000006</v>
      </c>
      <c r="H12" s="27">
        <f>RA!J16</f>
        <v>1.4602045975101201</v>
      </c>
      <c r="I12" s="20">
        <f>VLOOKUP(B12,RMS!B:D,3,FALSE)</f>
        <v>892272.62323760695</v>
      </c>
      <c r="J12" s="21">
        <f>VLOOKUP(B12,RMS!B:E,4,FALSE)</f>
        <v>879244.06480170903</v>
      </c>
      <c r="K12" s="22">
        <f t="shared" si="1"/>
        <v>0.45426239306107163</v>
      </c>
      <c r="L12" s="22">
        <f t="shared" si="2"/>
        <v>1.9829103257507086E-4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396619.6347</v>
      </c>
      <c r="F13" s="25">
        <f>VLOOKUP(C13,RA!B17:I47,8,0)</f>
        <v>58328.9179</v>
      </c>
      <c r="G13" s="16">
        <f t="shared" si="0"/>
        <v>338290.71679999999</v>
      </c>
      <c r="H13" s="27">
        <f>RA!J17</f>
        <v>14.706512940066499</v>
      </c>
      <c r="I13" s="20">
        <f>VLOOKUP(B13,RMS!B:D,3,FALSE)</f>
        <v>396619.66246666701</v>
      </c>
      <c r="J13" s="21">
        <f>VLOOKUP(B13,RMS!B:E,4,FALSE)</f>
        <v>338290.71679999999</v>
      </c>
      <c r="K13" s="22">
        <f t="shared" si="1"/>
        <v>-2.7766667015384883E-2</v>
      </c>
      <c r="L13" s="22">
        <f t="shared" si="2"/>
        <v>0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1896422.0220000001</v>
      </c>
      <c r="F14" s="25">
        <f>VLOOKUP(C14,RA!B18:I48,8,0)</f>
        <v>183513.89259999999</v>
      </c>
      <c r="G14" s="16">
        <f t="shared" si="0"/>
        <v>1712908.1294000002</v>
      </c>
      <c r="H14" s="27">
        <f>RA!J18</f>
        <v>9.6768488485734299</v>
      </c>
      <c r="I14" s="20">
        <f>VLOOKUP(B14,RMS!B:D,3,FALSE)</f>
        <v>1896422.25999744</v>
      </c>
      <c r="J14" s="21">
        <f>VLOOKUP(B14,RMS!B:E,4,FALSE)</f>
        <v>1712908.11190427</v>
      </c>
      <c r="K14" s="22">
        <f t="shared" si="1"/>
        <v>-0.2379974399227649</v>
      </c>
      <c r="L14" s="22">
        <f t="shared" si="2"/>
        <v>1.7495730193331838E-2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847797.52069999999</v>
      </c>
      <c r="F15" s="25">
        <f>VLOOKUP(C15,RA!B19:I49,8,0)</f>
        <v>13329.874100000001</v>
      </c>
      <c r="G15" s="16">
        <f t="shared" si="0"/>
        <v>834467.64659999998</v>
      </c>
      <c r="H15" s="27">
        <f>RA!J19</f>
        <v>1.5722945366712</v>
      </c>
      <c r="I15" s="20">
        <f>VLOOKUP(B15,RMS!B:D,3,FALSE)</f>
        <v>847797.506106838</v>
      </c>
      <c r="J15" s="21">
        <f>VLOOKUP(B15,RMS!B:E,4,FALSE)</f>
        <v>834467.646938461</v>
      </c>
      <c r="K15" s="22">
        <f t="shared" si="1"/>
        <v>1.4593161991797388E-2</v>
      </c>
      <c r="L15" s="22">
        <f t="shared" si="2"/>
        <v>-3.3846101723611355E-4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1224666.3695</v>
      </c>
      <c r="F16" s="25">
        <f>VLOOKUP(C16,RA!B20:I50,8,0)</f>
        <v>82895.187699999995</v>
      </c>
      <c r="G16" s="16">
        <f t="shared" si="0"/>
        <v>1141771.1818000001</v>
      </c>
      <c r="H16" s="27">
        <f>RA!J20</f>
        <v>6.7687975896524399</v>
      </c>
      <c r="I16" s="20">
        <f>VLOOKUP(B16,RMS!B:D,3,FALSE)</f>
        <v>1224666.3054</v>
      </c>
      <c r="J16" s="21">
        <f>VLOOKUP(B16,RMS!B:E,4,FALSE)</f>
        <v>1141771.1817999999</v>
      </c>
      <c r="K16" s="22">
        <f t="shared" si="1"/>
        <v>6.4100000075995922E-2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455590.28499999997</v>
      </c>
      <c r="F17" s="25">
        <f>VLOOKUP(C17,RA!B21:I51,8,0)</f>
        <v>32511.756799999999</v>
      </c>
      <c r="G17" s="16">
        <f t="shared" si="0"/>
        <v>423078.5282</v>
      </c>
      <c r="H17" s="27">
        <f>RA!J21</f>
        <v>7.1361830729116598</v>
      </c>
      <c r="I17" s="20">
        <f>VLOOKUP(B17,RMS!B:D,3,FALSE)</f>
        <v>455589.89244127501</v>
      </c>
      <c r="J17" s="21">
        <f>VLOOKUP(B17,RMS!B:E,4,FALSE)</f>
        <v>423078.52815595601</v>
      </c>
      <c r="K17" s="22">
        <f t="shared" si="1"/>
        <v>0.39255872496869415</v>
      </c>
      <c r="L17" s="22">
        <f t="shared" si="2"/>
        <v>4.4043990783393383E-5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1341619.8674999999</v>
      </c>
      <c r="F18" s="25">
        <f>VLOOKUP(C18,RA!B22:I52,8,0)</f>
        <v>31426.076700000001</v>
      </c>
      <c r="G18" s="16">
        <f t="shared" si="0"/>
        <v>1310193.7907999998</v>
      </c>
      <c r="H18" s="27">
        <f>RA!J22</f>
        <v>2.3423979818188001</v>
      </c>
      <c r="I18" s="20">
        <f>VLOOKUP(B18,RMS!B:D,3,FALSE)</f>
        <v>1341621.0852999999</v>
      </c>
      <c r="J18" s="21">
        <f>VLOOKUP(B18,RMS!B:E,4,FALSE)</f>
        <v>1310193.7893999999</v>
      </c>
      <c r="K18" s="22">
        <f t="shared" si="1"/>
        <v>-1.2177999999839813</v>
      </c>
      <c r="L18" s="22">
        <f t="shared" si="2"/>
        <v>1.39999995008111E-3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22467206.741</v>
      </c>
      <c r="F19" s="25">
        <f>VLOOKUP(C19,RA!B23:I53,8,0)</f>
        <v>-4582451.5186000001</v>
      </c>
      <c r="G19" s="16">
        <f t="shared" si="0"/>
        <v>27049658.259599999</v>
      </c>
      <c r="H19" s="27">
        <f>RA!J23</f>
        <v>-20.396178178382801</v>
      </c>
      <c r="I19" s="20">
        <f>VLOOKUP(B19,RMS!B:D,3,FALSE)</f>
        <v>22467207.855680302</v>
      </c>
      <c r="J19" s="21">
        <f>VLOOKUP(B19,RMS!B:E,4,FALSE)</f>
        <v>27049658.307825599</v>
      </c>
      <c r="K19" s="22">
        <f t="shared" si="1"/>
        <v>-1.1146803013980389</v>
      </c>
      <c r="L19" s="22">
        <f t="shared" si="2"/>
        <v>-4.8225600272417068E-2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239271.5993</v>
      </c>
      <c r="F20" s="25">
        <f>VLOOKUP(C20,RA!B24:I54,8,0)</f>
        <v>40299.234400000001</v>
      </c>
      <c r="G20" s="16">
        <f t="shared" si="0"/>
        <v>198972.36489999999</v>
      </c>
      <c r="H20" s="27">
        <f>RA!J24</f>
        <v>16.842464595838901</v>
      </c>
      <c r="I20" s="20">
        <f>VLOOKUP(B20,RMS!B:D,3,FALSE)</f>
        <v>239271.60502600399</v>
      </c>
      <c r="J20" s="21">
        <f>VLOOKUP(B20,RMS!B:E,4,FALSE)</f>
        <v>198972.35332105</v>
      </c>
      <c r="K20" s="22">
        <f t="shared" si="1"/>
        <v>-5.7260039902757853E-3</v>
      </c>
      <c r="L20" s="22">
        <f t="shared" si="2"/>
        <v>1.1578949983231723E-2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250898.60709999999</v>
      </c>
      <c r="F21" s="25">
        <f>VLOOKUP(C21,RA!B25:I55,8,0)</f>
        <v>22041.522300000001</v>
      </c>
      <c r="G21" s="16">
        <f t="shared" si="0"/>
        <v>228857.08479999998</v>
      </c>
      <c r="H21" s="27">
        <f>RA!J25</f>
        <v>8.7850317523743708</v>
      </c>
      <c r="I21" s="20">
        <f>VLOOKUP(B21,RMS!B:D,3,FALSE)</f>
        <v>250898.61534359001</v>
      </c>
      <c r="J21" s="21">
        <f>VLOOKUP(B21,RMS!B:E,4,FALSE)</f>
        <v>228857.08722335001</v>
      </c>
      <c r="K21" s="22">
        <f t="shared" si="1"/>
        <v>-8.2435900112614036E-3</v>
      </c>
      <c r="L21" s="22">
        <f t="shared" si="2"/>
        <v>-2.4233500298578292E-3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581920.19660000002</v>
      </c>
      <c r="F22" s="25">
        <f>VLOOKUP(C22,RA!B26:I56,8,0)</f>
        <v>123988.3661</v>
      </c>
      <c r="G22" s="16">
        <f t="shared" si="0"/>
        <v>457931.83050000004</v>
      </c>
      <c r="H22" s="27">
        <f>RA!J26</f>
        <v>21.306764539954099</v>
      </c>
      <c r="I22" s="20">
        <f>VLOOKUP(B22,RMS!B:D,3,FALSE)</f>
        <v>581920.16659235302</v>
      </c>
      <c r="J22" s="21">
        <f>VLOOKUP(B22,RMS!B:E,4,FALSE)</f>
        <v>457931.82807749597</v>
      </c>
      <c r="K22" s="22">
        <f t="shared" si="1"/>
        <v>3.0007647001184523E-2</v>
      </c>
      <c r="L22" s="22">
        <f t="shared" si="2"/>
        <v>2.4225040688179433E-3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281407.79369999998</v>
      </c>
      <c r="F23" s="25">
        <f>VLOOKUP(C23,RA!B27:I57,8,0)</f>
        <v>76529.938200000004</v>
      </c>
      <c r="G23" s="16">
        <f t="shared" si="0"/>
        <v>204877.85549999998</v>
      </c>
      <c r="H23" s="27">
        <f>RA!J27</f>
        <v>27.195386877446001</v>
      </c>
      <c r="I23" s="20">
        <f>VLOOKUP(B23,RMS!B:D,3,FALSE)</f>
        <v>281407.59454579098</v>
      </c>
      <c r="J23" s="21">
        <f>VLOOKUP(B23,RMS!B:E,4,FALSE)</f>
        <v>204877.89147455199</v>
      </c>
      <c r="K23" s="22">
        <f t="shared" si="1"/>
        <v>0.19915420899633318</v>
      </c>
      <c r="L23" s="22">
        <f t="shared" si="2"/>
        <v>-3.5974552010884508E-2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752648.70589999994</v>
      </c>
      <c r="F24" s="25">
        <f>VLOOKUP(C24,RA!B28:I58,8,0)</f>
        <v>38077.044099999999</v>
      </c>
      <c r="G24" s="16">
        <f t="shared" si="0"/>
        <v>714571.66179999989</v>
      </c>
      <c r="H24" s="27">
        <f>RA!J28</f>
        <v>5.0590725529074501</v>
      </c>
      <c r="I24" s="20">
        <f>VLOOKUP(B24,RMS!B:D,3,FALSE)</f>
        <v>752648.70595663704</v>
      </c>
      <c r="J24" s="21">
        <f>VLOOKUP(B24,RMS!B:E,4,FALSE)</f>
        <v>714571.65743008803</v>
      </c>
      <c r="K24" s="22">
        <f t="shared" si="1"/>
        <v>-5.663710180670023E-5</v>
      </c>
      <c r="L24" s="22">
        <f t="shared" si="2"/>
        <v>4.3699118541553617E-3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660444.05469999998</v>
      </c>
      <c r="F25" s="25">
        <f>VLOOKUP(C25,RA!B29:I59,8,0)</f>
        <v>89219.803400000004</v>
      </c>
      <c r="G25" s="16">
        <f t="shared" si="0"/>
        <v>571224.2513</v>
      </c>
      <c r="H25" s="27">
        <f>RA!J29</f>
        <v>13.5090629955821</v>
      </c>
      <c r="I25" s="20">
        <f>VLOOKUP(B25,RMS!B:D,3,FALSE)</f>
        <v>660445.30944513297</v>
      </c>
      <c r="J25" s="21">
        <f>VLOOKUP(B25,RMS!B:E,4,FALSE)</f>
        <v>571224.21595343703</v>
      </c>
      <c r="K25" s="22">
        <f t="shared" si="1"/>
        <v>-1.2547451329883188</v>
      </c>
      <c r="L25" s="22">
        <f t="shared" si="2"/>
        <v>3.5346562974154949E-2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1285414.4177000001</v>
      </c>
      <c r="F26" s="25">
        <f>VLOOKUP(C26,RA!B30:I60,8,0)</f>
        <v>122576.3441</v>
      </c>
      <c r="G26" s="16">
        <f t="shared" si="0"/>
        <v>1162838.0736</v>
      </c>
      <c r="H26" s="27">
        <f>RA!J30</f>
        <v>9.5359397259077507</v>
      </c>
      <c r="I26" s="20">
        <f>VLOOKUP(B26,RMS!B:D,3,FALSE)</f>
        <v>1285414.29948673</v>
      </c>
      <c r="J26" s="21">
        <f>VLOOKUP(B26,RMS!B:E,4,FALSE)</f>
        <v>1162838.0533235399</v>
      </c>
      <c r="K26" s="22">
        <f t="shared" si="1"/>
        <v>0.11821327009238303</v>
      </c>
      <c r="L26" s="22">
        <f t="shared" si="2"/>
        <v>2.0276460098102689E-2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894125.98690000002</v>
      </c>
      <c r="F27" s="25">
        <f>VLOOKUP(C27,RA!B31:I61,8,0)</f>
        <v>29101.4257</v>
      </c>
      <c r="G27" s="16">
        <f t="shared" si="0"/>
        <v>865024.5612</v>
      </c>
      <c r="H27" s="27">
        <f>RA!J31</f>
        <v>3.2547343580625299</v>
      </c>
      <c r="I27" s="20">
        <f>VLOOKUP(B27,RMS!B:D,3,FALSE)</f>
        <v>894125.91968849604</v>
      </c>
      <c r="J27" s="21">
        <f>VLOOKUP(B27,RMS!B:E,4,FALSE)</f>
        <v>865024.53954778798</v>
      </c>
      <c r="K27" s="22">
        <f t="shared" si="1"/>
        <v>6.7211503977887332E-2</v>
      </c>
      <c r="L27" s="22">
        <f t="shared" si="2"/>
        <v>2.1652212017215788E-2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125264.8806</v>
      </c>
      <c r="F28" s="25">
        <f>VLOOKUP(C28,RA!B32:I62,8,0)</f>
        <v>34512.568800000001</v>
      </c>
      <c r="G28" s="16">
        <f t="shared" si="0"/>
        <v>90752.311799999996</v>
      </c>
      <c r="H28" s="27">
        <f>RA!J32</f>
        <v>27.551671813113099</v>
      </c>
      <c r="I28" s="20">
        <f>VLOOKUP(B28,RMS!B:D,3,FALSE)</f>
        <v>125264.86905024599</v>
      </c>
      <c r="J28" s="21">
        <f>VLOOKUP(B28,RMS!B:E,4,FALSE)</f>
        <v>90752.299986832193</v>
      </c>
      <c r="K28" s="22">
        <f t="shared" si="1"/>
        <v>1.1549754010047764E-2</v>
      </c>
      <c r="L28" s="22">
        <f t="shared" si="2"/>
        <v>1.1813167802756652E-2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15.6319</v>
      </c>
      <c r="F29" s="25">
        <f>VLOOKUP(C29,RA!B33:I63,8,0)</f>
        <v>-25.049700000000001</v>
      </c>
      <c r="G29" s="16">
        <f t="shared" si="0"/>
        <v>40.681600000000003</v>
      </c>
      <c r="H29" s="27">
        <f>RA!J33</f>
        <v>-160.24731478579099</v>
      </c>
      <c r="I29" s="20">
        <f>VLOOKUP(B29,RMS!B:D,3,FALSE)</f>
        <v>15.6319</v>
      </c>
      <c r="J29" s="21">
        <f>VLOOKUP(B29,RMS!B:E,4,FALSE)</f>
        <v>40.681600000000003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108765.88340000001</v>
      </c>
      <c r="F30" s="25">
        <f>VLOOKUP(C30,RA!B34:I65,8,0)</f>
        <v>20080.418300000001</v>
      </c>
      <c r="G30" s="16">
        <f t="shared" si="0"/>
        <v>88685.465100000001</v>
      </c>
      <c r="H30" s="27">
        <f>RA!J34</f>
        <v>18.462055997974801</v>
      </c>
      <c r="I30" s="20">
        <f>VLOOKUP(B30,RMS!B:D,3,FALSE)</f>
        <v>108765.8833</v>
      </c>
      <c r="J30" s="21">
        <f>VLOOKUP(B30,RMS!B:E,4,FALSE)</f>
        <v>88685.465599999996</v>
      </c>
      <c r="K30" s="22">
        <f t="shared" si="1"/>
        <v>1.0000000474974513E-4</v>
      </c>
      <c r="L30" s="22">
        <f t="shared" si="2"/>
        <v>-4.999999946448952E-4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64068.44</v>
      </c>
      <c r="F31" s="25">
        <f>VLOOKUP(C31,RA!B35:I66,8,0)</f>
        <v>204.35</v>
      </c>
      <c r="G31" s="16">
        <f t="shared" si="0"/>
        <v>63864.090000000004</v>
      </c>
      <c r="H31" s="27">
        <f>RA!J35</f>
        <v>0.31895579165030402</v>
      </c>
      <c r="I31" s="20">
        <f>VLOOKUP(B31,RMS!B:D,3,FALSE)</f>
        <v>64068.44</v>
      </c>
      <c r="J31" s="21">
        <f>VLOOKUP(B31,RMS!B:E,4,FALSE)</f>
        <v>63864.09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56469.68</v>
      </c>
      <c r="F32" s="25">
        <f>VLOOKUP(C32,RA!B34:I66,8,0)</f>
        <v>-7504.76</v>
      </c>
      <c r="G32" s="16">
        <f t="shared" si="0"/>
        <v>63974.44</v>
      </c>
      <c r="H32" s="27">
        <f>RA!J35</f>
        <v>0.31895579165030402</v>
      </c>
      <c r="I32" s="20">
        <f>VLOOKUP(B32,RMS!B:D,3,FALSE)</f>
        <v>56469.68</v>
      </c>
      <c r="J32" s="21">
        <f>VLOOKUP(B32,RMS!B:E,4,FALSE)</f>
        <v>63974.44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20499.16</v>
      </c>
      <c r="F33" s="25">
        <f>VLOOKUP(C33,RA!B34:I67,8,0)</f>
        <v>-60.3</v>
      </c>
      <c r="G33" s="16">
        <f t="shared" si="0"/>
        <v>20559.46</v>
      </c>
      <c r="H33" s="27">
        <f>RA!J34</f>
        <v>18.462055997974801</v>
      </c>
      <c r="I33" s="20">
        <f>VLOOKUP(B33,RMS!B:D,3,FALSE)</f>
        <v>20499.16</v>
      </c>
      <c r="J33" s="21">
        <f>VLOOKUP(B33,RMS!B:E,4,FALSE)</f>
        <v>20559.46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65252.18</v>
      </c>
      <c r="F34" s="25">
        <f>VLOOKUP(C34,RA!B35:I68,8,0)</f>
        <v>-7843.08</v>
      </c>
      <c r="G34" s="16">
        <f t="shared" si="0"/>
        <v>73095.259999999995</v>
      </c>
      <c r="H34" s="27">
        <f>RA!J35</f>
        <v>0.31895579165030402</v>
      </c>
      <c r="I34" s="20">
        <f>VLOOKUP(B34,RMS!B:D,3,FALSE)</f>
        <v>65252.18</v>
      </c>
      <c r="J34" s="21">
        <f>VLOOKUP(B34,RMS!B:E,4,FALSE)</f>
        <v>73095.259999999995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-13.2898929124443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85200.854800000001</v>
      </c>
      <c r="F36" s="25">
        <f>VLOOKUP(C36,RA!B8:I69,8,0)</f>
        <v>4958.9155000000001</v>
      </c>
      <c r="G36" s="16">
        <f t="shared" si="0"/>
        <v>80241.939299999998</v>
      </c>
      <c r="H36" s="27">
        <f>RA!J36</f>
        <v>-13.2898929124443</v>
      </c>
      <c r="I36" s="20">
        <f>VLOOKUP(B36,RMS!B:D,3,FALSE)</f>
        <v>85200.854700854703</v>
      </c>
      <c r="J36" s="21">
        <f>VLOOKUP(B36,RMS!B:E,4,FALSE)</f>
        <v>80241.940170940201</v>
      </c>
      <c r="K36" s="22">
        <f t="shared" si="1"/>
        <v>9.9145298008807003E-5</v>
      </c>
      <c r="L36" s="22">
        <f t="shared" si="2"/>
        <v>-8.7094020273070782E-4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367730.45250000001</v>
      </c>
      <c r="F37" s="25">
        <f>VLOOKUP(C37,RA!B8:I70,8,0)</f>
        <v>16062.779200000001</v>
      </c>
      <c r="G37" s="16">
        <f t="shared" si="0"/>
        <v>351667.67330000002</v>
      </c>
      <c r="H37" s="27">
        <f>RA!J37</f>
        <v>-0.29415839478300598</v>
      </c>
      <c r="I37" s="20">
        <f>VLOOKUP(B37,RMS!B:D,3,FALSE)</f>
        <v>367730.44263076899</v>
      </c>
      <c r="J37" s="21">
        <f>VLOOKUP(B37,RMS!B:E,4,FALSE)</f>
        <v>351667.67238547001</v>
      </c>
      <c r="K37" s="22">
        <f t="shared" si="1"/>
        <v>9.8692310275509953E-3</v>
      </c>
      <c r="L37" s="22">
        <f t="shared" si="2"/>
        <v>9.1453001368790865E-4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81586.91</v>
      </c>
      <c r="F38" s="25">
        <f>VLOOKUP(C38,RA!B9:I71,8,0)</f>
        <v>-5258.49</v>
      </c>
      <c r="G38" s="16">
        <f t="shared" si="0"/>
        <v>86845.400000000009</v>
      </c>
      <c r="H38" s="27">
        <f>RA!J38</f>
        <v>-12.0196444011526</v>
      </c>
      <c r="I38" s="20">
        <f>VLOOKUP(B38,RMS!B:D,3,FALSE)</f>
        <v>81586.91</v>
      </c>
      <c r="J38" s="21">
        <f>VLOOKUP(B38,RMS!B:E,4,FALSE)</f>
        <v>86845.4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29466.68</v>
      </c>
      <c r="F39" s="25">
        <f>VLOOKUP(C39,RA!B10:I72,8,0)</f>
        <v>4143.37</v>
      </c>
      <c r="G39" s="16">
        <f t="shared" si="0"/>
        <v>25323.31</v>
      </c>
      <c r="H39" s="27">
        <f>RA!J39</f>
        <v>0</v>
      </c>
      <c r="I39" s="20">
        <f>VLOOKUP(B39,RMS!B:D,3,FALSE)</f>
        <v>29466.68</v>
      </c>
      <c r="J39" s="21">
        <f>VLOOKUP(B39,RMS!B:E,4,FALSE)</f>
        <v>25323.31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5.8202649628815699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7035.3262999999997</v>
      </c>
      <c r="F41" s="25">
        <f>VLOOKUP(C41,RA!B8:I73,8,0)</f>
        <v>436.86009999999999</v>
      </c>
      <c r="G41" s="16">
        <f t="shared" si="0"/>
        <v>6598.4661999999998</v>
      </c>
      <c r="H41" s="27">
        <f>RA!J40</f>
        <v>5.8202649628815699</v>
      </c>
      <c r="I41" s="20">
        <f>VLOOKUP(B41,RMS!B:D,3,FALSE)</f>
        <v>7035.3263747069004</v>
      </c>
      <c r="J41" s="21">
        <f>VLOOKUP(B41,RMS!B:E,4,FALSE)</f>
        <v>6598.4667725588097</v>
      </c>
      <c r="K41" s="22">
        <f t="shared" si="1"/>
        <v>-7.4706900704768486E-5</v>
      </c>
      <c r="L41" s="22">
        <f t="shared" si="2"/>
        <v>-5.725588098357548E-4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activeCell="A8" sqref="A1:XFD1048576"/>
    </sheetView>
  </sheetViews>
  <sheetFormatPr defaultRowHeight="11.25"/>
  <cols>
    <col min="1" max="1" width="8" style="42" customWidth="1"/>
    <col min="2" max="3" width="9.140625" style="42"/>
    <col min="4" max="5" width="13.140625" style="42" bestFit="1" customWidth="1"/>
    <col min="6" max="7" width="14" style="42" bestFit="1" customWidth="1"/>
    <col min="8" max="8" width="9.140625" style="42"/>
    <col min="9" max="9" width="14" style="42" bestFit="1" customWidth="1"/>
    <col min="10" max="10" width="9.140625" style="42"/>
    <col min="11" max="11" width="14" style="42" bestFit="1" customWidth="1"/>
    <col min="12" max="12" width="12" style="42" bestFit="1" customWidth="1"/>
    <col min="13" max="13" width="14" style="42" bestFit="1" customWidth="1"/>
    <col min="14" max="15" width="15.85546875" style="42" bestFit="1" customWidth="1"/>
    <col min="16" max="16" width="12" style="42" bestFit="1" customWidth="1"/>
    <col min="17" max="17" width="10.5703125" style="42" bestFit="1" customWidth="1"/>
    <col min="18" max="18" width="12" style="42" bestFit="1" customWidth="1"/>
    <col min="19" max="20" width="9.140625" style="42"/>
    <col min="21" max="21" width="12" style="42" bestFit="1" customWidth="1"/>
    <col min="22" max="22" width="41.140625" style="42" bestFit="1" customWidth="1"/>
    <col min="23" max="16384" width="9.140625" style="42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1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1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38951925.648400001</v>
      </c>
      <c r="E7" s="51">
        <v>70598023.402400002</v>
      </c>
      <c r="F7" s="52">
        <v>55.174243939350603</v>
      </c>
      <c r="G7" s="51">
        <v>61550529.918300003</v>
      </c>
      <c r="H7" s="52">
        <v>-36.7155316126386</v>
      </c>
      <c r="I7" s="51">
        <v>-3530287.3042000001</v>
      </c>
      <c r="J7" s="52">
        <v>-9.0631907034999397</v>
      </c>
      <c r="K7" s="51">
        <v>-3823140.0251000002</v>
      </c>
      <c r="L7" s="52">
        <v>-6.2113844189070404</v>
      </c>
      <c r="M7" s="52">
        <v>-7.6600050999268005E-2</v>
      </c>
      <c r="N7" s="51">
        <v>183014490.69369999</v>
      </c>
      <c r="O7" s="51">
        <v>1922103879.7026999</v>
      </c>
      <c r="P7" s="51">
        <v>1177306</v>
      </c>
      <c r="Q7" s="51">
        <v>930545</v>
      </c>
      <c r="R7" s="52">
        <v>26.517900800068801</v>
      </c>
      <c r="S7" s="51">
        <v>33.0856426862685</v>
      </c>
      <c r="T7" s="51">
        <v>27.195921235190099</v>
      </c>
      <c r="U7" s="53">
        <v>17.801441872920801</v>
      </c>
    </row>
    <row r="8" spans="1:23" ht="12" thickBot="1">
      <c r="A8" s="79">
        <v>42437</v>
      </c>
      <c r="B8" s="69" t="s">
        <v>6</v>
      </c>
      <c r="C8" s="70"/>
      <c r="D8" s="54">
        <v>628325.0233</v>
      </c>
      <c r="E8" s="54">
        <v>3349331.7272000001</v>
      </c>
      <c r="F8" s="55">
        <v>18.7597131152271</v>
      </c>
      <c r="G8" s="54">
        <v>2903222.9493999998</v>
      </c>
      <c r="H8" s="55">
        <v>-78.357672343770403</v>
      </c>
      <c r="I8" s="54">
        <v>163053.12789999999</v>
      </c>
      <c r="J8" s="55">
        <v>25.950443139067598</v>
      </c>
      <c r="K8" s="54">
        <v>-170662.60550000001</v>
      </c>
      <c r="L8" s="55">
        <v>-5.87838441878087</v>
      </c>
      <c r="M8" s="55">
        <v>-1.9554121561797</v>
      </c>
      <c r="N8" s="54">
        <v>7167396.0354000004</v>
      </c>
      <c r="O8" s="54">
        <v>76454594.677300006</v>
      </c>
      <c r="P8" s="54">
        <v>27192</v>
      </c>
      <c r="Q8" s="54">
        <v>24422</v>
      </c>
      <c r="R8" s="55">
        <v>11.342232413397801</v>
      </c>
      <c r="S8" s="54">
        <v>23.1069808509856</v>
      </c>
      <c r="T8" s="54">
        <v>23.696689288346601</v>
      </c>
      <c r="U8" s="56">
        <v>-2.5520791364477899</v>
      </c>
    </row>
    <row r="9" spans="1:23" ht="12" thickBot="1">
      <c r="A9" s="80"/>
      <c r="B9" s="69" t="s">
        <v>7</v>
      </c>
      <c r="C9" s="70"/>
      <c r="D9" s="54">
        <v>79716.569300000003</v>
      </c>
      <c r="E9" s="54">
        <v>358920.19679999998</v>
      </c>
      <c r="F9" s="55">
        <v>22.2101096596746</v>
      </c>
      <c r="G9" s="54">
        <v>260864.46290000001</v>
      </c>
      <c r="H9" s="55">
        <v>-69.441384075929705</v>
      </c>
      <c r="I9" s="54">
        <v>17912.564399999999</v>
      </c>
      <c r="J9" s="55">
        <v>22.470315214631299</v>
      </c>
      <c r="K9" s="54">
        <v>52835.245000000003</v>
      </c>
      <c r="L9" s="55">
        <v>20.253906727132101</v>
      </c>
      <c r="M9" s="55">
        <v>-0.66097319317815195</v>
      </c>
      <c r="N9" s="54">
        <v>905414.43929999997</v>
      </c>
      <c r="O9" s="54">
        <v>10157603.0953</v>
      </c>
      <c r="P9" s="54">
        <v>4725</v>
      </c>
      <c r="Q9" s="54">
        <v>4038</v>
      </c>
      <c r="R9" s="55">
        <v>17.0133729569094</v>
      </c>
      <c r="S9" s="54">
        <v>16.8712315978836</v>
      </c>
      <c r="T9" s="54">
        <v>15.9684579742447</v>
      </c>
      <c r="U9" s="56">
        <v>5.3509645600038498</v>
      </c>
    </row>
    <row r="10" spans="1:23" ht="12" thickBot="1">
      <c r="A10" s="80"/>
      <c r="B10" s="69" t="s">
        <v>8</v>
      </c>
      <c r="C10" s="70"/>
      <c r="D10" s="54">
        <v>137290.00889999999</v>
      </c>
      <c r="E10" s="54">
        <v>398660.82760000002</v>
      </c>
      <c r="F10" s="55">
        <v>34.437797595140502</v>
      </c>
      <c r="G10" s="54">
        <v>319423.2537</v>
      </c>
      <c r="H10" s="55">
        <v>-57.019406912390401</v>
      </c>
      <c r="I10" s="54">
        <v>44918.894200000002</v>
      </c>
      <c r="J10" s="55">
        <v>32.718254270577198</v>
      </c>
      <c r="K10" s="54">
        <v>86940.527100000007</v>
      </c>
      <c r="L10" s="55">
        <v>27.2179705431383</v>
      </c>
      <c r="M10" s="55">
        <v>-0.48333768268584598</v>
      </c>
      <c r="N10" s="54">
        <v>1219090.4197</v>
      </c>
      <c r="O10" s="54">
        <v>18240115.093699999</v>
      </c>
      <c r="P10" s="54">
        <v>158084</v>
      </c>
      <c r="Q10" s="54">
        <v>115432</v>
      </c>
      <c r="R10" s="55">
        <v>36.949892577448203</v>
      </c>
      <c r="S10" s="54">
        <v>0.868462392778523</v>
      </c>
      <c r="T10" s="54">
        <v>1.00534169381107</v>
      </c>
      <c r="U10" s="56">
        <v>-15.7611086180285</v>
      </c>
    </row>
    <row r="11" spans="1:23" ht="12" thickBot="1">
      <c r="A11" s="80"/>
      <c r="B11" s="69" t="s">
        <v>9</v>
      </c>
      <c r="C11" s="70"/>
      <c r="D11" s="54">
        <v>46733.407200000001</v>
      </c>
      <c r="E11" s="54">
        <v>123940.9167</v>
      </c>
      <c r="F11" s="55">
        <v>37.706197795130599</v>
      </c>
      <c r="G11" s="54">
        <v>104149.3076</v>
      </c>
      <c r="H11" s="55">
        <v>-55.128451377241802</v>
      </c>
      <c r="I11" s="54">
        <v>10124.475700000001</v>
      </c>
      <c r="J11" s="55">
        <v>21.6643217488324</v>
      </c>
      <c r="K11" s="54">
        <v>22200.646400000001</v>
      </c>
      <c r="L11" s="55">
        <v>21.3161728211048</v>
      </c>
      <c r="M11" s="55">
        <v>-0.54395581472798904</v>
      </c>
      <c r="N11" s="54">
        <v>390811.15909999999</v>
      </c>
      <c r="O11" s="54">
        <v>6019399.6200000001</v>
      </c>
      <c r="P11" s="54">
        <v>2287</v>
      </c>
      <c r="Q11" s="54">
        <v>1969</v>
      </c>
      <c r="R11" s="55">
        <v>16.150330116810601</v>
      </c>
      <c r="S11" s="54">
        <v>20.434371316134701</v>
      </c>
      <c r="T11" s="54">
        <v>21.3104819705434</v>
      </c>
      <c r="U11" s="56">
        <v>-4.28743630452181</v>
      </c>
    </row>
    <row r="12" spans="1:23" ht="12" thickBot="1">
      <c r="A12" s="80"/>
      <c r="B12" s="69" t="s">
        <v>10</v>
      </c>
      <c r="C12" s="70"/>
      <c r="D12" s="54">
        <v>279029.77049999998</v>
      </c>
      <c r="E12" s="54">
        <v>1087868.9818</v>
      </c>
      <c r="F12" s="55">
        <v>25.6492073189102</v>
      </c>
      <c r="G12" s="54">
        <v>988442.10080000001</v>
      </c>
      <c r="H12" s="55">
        <v>-71.770752148844494</v>
      </c>
      <c r="I12" s="54">
        <v>34564.232300000003</v>
      </c>
      <c r="J12" s="55">
        <v>12.3872919502688</v>
      </c>
      <c r="K12" s="54">
        <v>38611.214200000002</v>
      </c>
      <c r="L12" s="55">
        <v>3.9062696913405301</v>
      </c>
      <c r="M12" s="55">
        <v>-0.104813639867352</v>
      </c>
      <c r="N12" s="54">
        <v>2238956.7206000001</v>
      </c>
      <c r="O12" s="54">
        <v>20555693.031399999</v>
      </c>
      <c r="P12" s="54">
        <v>2597</v>
      </c>
      <c r="Q12" s="54">
        <v>3036</v>
      </c>
      <c r="R12" s="55">
        <v>-14.4598155467721</v>
      </c>
      <c r="S12" s="54">
        <v>107.443115325375</v>
      </c>
      <c r="T12" s="54">
        <v>165.88086548089601</v>
      </c>
      <c r="U12" s="56">
        <v>-54.389478542715899</v>
      </c>
    </row>
    <row r="13" spans="1:23" ht="12" thickBot="1">
      <c r="A13" s="80"/>
      <c r="B13" s="69" t="s">
        <v>11</v>
      </c>
      <c r="C13" s="70"/>
      <c r="D13" s="54">
        <v>1760210.9058999999</v>
      </c>
      <c r="E13" s="54">
        <v>5908261.9900000002</v>
      </c>
      <c r="F13" s="55">
        <v>29.792363792926501</v>
      </c>
      <c r="G13" s="54">
        <v>5527558.7517999997</v>
      </c>
      <c r="H13" s="55">
        <v>-68.1557268780399</v>
      </c>
      <c r="I13" s="54">
        <v>-228497.3934</v>
      </c>
      <c r="J13" s="55">
        <v>-12.9812508622749</v>
      </c>
      <c r="K13" s="54">
        <v>-846755.57629999996</v>
      </c>
      <c r="L13" s="55">
        <v>-15.318798303577699</v>
      </c>
      <c r="M13" s="55">
        <v>-0.730149526267726</v>
      </c>
      <c r="N13" s="54">
        <v>8485862.1017000005</v>
      </c>
      <c r="O13" s="54">
        <v>34087793.328299999</v>
      </c>
      <c r="P13" s="54">
        <v>43038</v>
      </c>
      <c r="Q13" s="54">
        <v>43624</v>
      </c>
      <c r="R13" s="55">
        <v>-1.3432972675591399</v>
      </c>
      <c r="S13" s="54">
        <v>40.898994049444703</v>
      </c>
      <c r="T13" s="54">
        <v>38.6527052333578</v>
      </c>
      <c r="U13" s="56">
        <v>5.4922837793302399</v>
      </c>
    </row>
    <row r="14" spans="1:23" ht="12" thickBot="1">
      <c r="A14" s="80"/>
      <c r="B14" s="69" t="s">
        <v>12</v>
      </c>
      <c r="C14" s="70"/>
      <c r="D14" s="54">
        <v>281700.92200000002</v>
      </c>
      <c r="E14" s="54">
        <v>280226.52380000002</v>
      </c>
      <c r="F14" s="55">
        <v>100.526145127166</v>
      </c>
      <c r="G14" s="54">
        <v>342943.71730000002</v>
      </c>
      <c r="H14" s="55">
        <v>-17.857972667400102</v>
      </c>
      <c r="I14" s="54">
        <v>52960.789499999999</v>
      </c>
      <c r="J14" s="55">
        <v>18.800360724413999</v>
      </c>
      <c r="K14" s="54">
        <v>48445.370799999997</v>
      </c>
      <c r="L14" s="55">
        <v>14.1263327934423</v>
      </c>
      <c r="M14" s="55">
        <v>9.3206401879785003E-2</v>
      </c>
      <c r="N14" s="54">
        <v>1259552.6697</v>
      </c>
      <c r="O14" s="54">
        <v>13434771.032199999</v>
      </c>
      <c r="P14" s="54">
        <v>5154</v>
      </c>
      <c r="Q14" s="54">
        <v>2799</v>
      </c>
      <c r="R14" s="55">
        <v>84.137191854233706</v>
      </c>
      <c r="S14" s="54">
        <v>54.656756305781897</v>
      </c>
      <c r="T14" s="54">
        <v>63.676651661307602</v>
      </c>
      <c r="U14" s="56">
        <v>-16.502800321817698</v>
      </c>
    </row>
    <row r="15" spans="1:23" ht="12" thickBot="1">
      <c r="A15" s="80"/>
      <c r="B15" s="69" t="s">
        <v>13</v>
      </c>
      <c r="C15" s="70"/>
      <c r="D15" s="54">
        <v>259236.08199999999</v>
      </c>
      <c r="E15" s="54">
        <v>846555.83530000004</v>
      </c>
      <c r="F15" s="55">
        <v>30.622443457392599</v>
      </c>
      <c r="G15" s="54">
        <v>963522.73389999999</v>
      </c>
      <c r="H15" s="55">
        <v>-73.094969856009101</v>
      </c>
      <c r="I15" s="54">
        <v>-59448.455000000002</v>
      </c>
      <c r="J15" s="55">
        <v>-22.932168447137698</v>
      </c>
      <c r="K15" s="54">
        <v>-236548.11600000001</v>
      </c>
      <c r="L15" s="55">
        <v>-24.550340918530999</v>
      </c>
      <c r="M15" s="55">
        <v>-0.74868345601196795</v>
      </c>
      <c r="N15" s="54">
        <v>1559561.9136000001</v>
      </c>
      <c r="O15" s="54">
        <v>10975556.646500001</v>
      </c>
      <c r="P15" s="54">
        <v>11347</v>
      </c>
      <c r="Q15" s="54">
        <v>9733</v>
      </c>
      <c r="R15" s="55">
        <v>16.582759683550801</v>
      </c>
      <c r="S15" s="54">
        <v>22.846222085132599</v>
      </c>
      <c r="T15" s="54">
        <v>23.454243296003298</v>
      </c>
      <c r="U15" s="56">
        <v>-2.66136435426812</v>
      </c>
    </row>
    <row r="16" spans="1:23" ht="12" thickBot="1">
      <c r="A16" s="80"/>
      <c r="B16" s="69" t="s">
        <v>14</v>
      </c>
      <c r="C16" s="70"/>
      <c r="D16" s="54">
        <v>892273.07750000001</v>
      </c>
      <c r="E16" s="54">
        <v>2910565.0688999998</v>
      </c>
      <c r="F16" s="55">
        <v>30.656352164537601</v>
      </c>
      <c r="G16" s="54">
        <v>2946605.3443</v>
      </c>
      <c r="H16" s="55">
        <v>-69.718609272665603</v>
      </c>
      <c r="I16" s="54">
        <v>13029.012500000001</v>
      </c>
      <c r="J16" s="55">
        <v>1.4602045975101201</v>
      </c>
      <c r="K16" s="54">
        <v>-217897.9007</v>
      </c>
      <c r="L16" s="55">
        <v>-7.3948790299151597</v>
      </c>
      <c r="M16" s="55">
        <v>-1.05979411668559</v>
      </c>
      <c r="N16" s="54">
        <v>6823811.7721999995</v>
      </c>
      <c r="O16" s="54">
        <v>94001861.597900003</v>
      </c>
      <c r="P16" s="54">
        <v>37332</v>
      </c>
      <c r="Q16" s="54">
        <v>34052</v>
      </c>
      <c r="R16" s="55">
        <v>9.6323270292493905</v>
      </c>
      <c r="S16" s="54">
        <v>23.901025326797399</v>
      </c>
      <c r="T16" s="54">
        <v>23.098202954305201</v>
      </c>
      <c r="U16" s="56">
        <v>3.3589453235384701</v>
      </c>
    </row>
    <row r="17" spans="1:21" ht="12" thickBot="1">
      <c r="A17" s="80"/>
      <c r="B17" s="69" t="s">
        <v>15</v>
      </c>
      <c r="C17" s="70"/>
      <c r="D17" s="54">
        <v>396619.6347</v>
      </c>
      <c r="E17" s="54">
        <v>2178584.9049</v>
      </c>
      <c r="F17" s="55">
        <v>18.205378813005499</v>
      </c>
      <c r="G17" s="54">
        <v>1771470.2962</v>
      </c>
      <c r="H17" s="55">
        <v>-77.610709276311695</v>
      </c>
      <c r="I17" s="54">
        <v>58328.9179</v>
      </c>
      <c r="J17" s="55">
        <v>14.706512940066499</v>
      </c>
      <c r="K17" s="54">
        <v>45687.0268</v>
      </c>
      <c r="L17" s="55">
        <v>2.5790456039823901</v>
      </c>
      <c r="M17" s="55">
        <v>0.27670636470482701</v>
      </c>
      <c r="N17" s="54">
        <v>3793369.7292999998</v>
      </c>
      <c r="O17" s="54">
        <v>130427329.4024</v>
      </c>
      <c r="P17" s="54">
        <v>9061</v>
      </c>
      <c r="Q17" s="54">
        <v>7915</v>
      </c>
      <c r="R17" s="55">
        <v>14.478837650031601</v>
      </c>
      <c r="S17" s="54">
        <v>43.772170257146001</v>
      </c>
      <c r="T17" s="54">
        <v>87.014908452305804</v>
      </c>
      <c r="U17" s="56">
        <v>-98.790482494068598</v>
      </c>
    </row>
    <row r="18" spans="1:21" ht="12" customHeight="1" thickBot="1">
      <c r="A18" s="80"/>
      <c r="B18" s="69" t="s">
        <v>16</v>
      </c>
      <c r="C18" s="70"/>
      <c r="D18" s="54">
        <v>1896422.0220000001</v>
      </c>
      <c r="E18" s="54">
        <v>4674682.2078999998</v>
      </c>
      <c r="F18" s="55">
        <v>40.567934624414299</v>
      </c>
      <c r="G18" s="54">
        <v>4532521.4186000004</v>
      </c>
      <c r="H18" s="55">
        <v>-58.159667724509802</v>
      </c>
      <c r="I18" s="54">
        <v>183513.89259999999</v>
      </c>
      <c r="J18" s="55">
        <v>9.6768488485734299</v>
      </c>
      <c r="K18" s="54">
        <v>-130651.417</v>
      </c>
      <c r="L18" s="55">
        <v>-2.8825328097479899</v>
      </c>
      <c r="M18" s="55">
        <v>-2.4046069825633798</v>
      </c>
      <c r="N18" s="54">
        <v>12065517.7137</v>
      </c>
      <c r="O18" s="54">
        <v>243683435.68810001</v>
      </c>
      <c r="P18" s="54">
        <v>81566</v>
      </c>
      <c r="Q18" s="54">
        <v>60100</v>
      </c>
      <c r="R18" s="55">
        <v>35.717138103161403</v>
      </c>
      <c r="S18" s="54">
        <v>23.250153519849</v>
      </c>
      <c r="T18" s="54">
        <v>21.181885599001699</v>
      </c>
      <c r="U18" s="56">
        <v>8.8957172651853096</v>
      </c>
    </row>
    <row r="19" spans="1:21" ht="12" customHeight="1" thickBot="1">
      <c r="A19" s="80"/>
      <c r="B19" s="69" t="s">
        <v>17</v>
      </c>
      <c r="C19" s="70"/>
      <c r="D19" s="54">
        <v>847797.52069999999</v>
      </c>
      <c r="E19" s="54">
        <v>1610167.8499</v>
      </c>
      <c r="F19" s="55">
        <v>52.652741809038901</v>
      </c>
      <c r="G19" s="54">
        <v>1620697.7010999999</v>
      </c>
      <c r="H19" s="55">
        <v>-47.689348844970702</v>
      </c>
      <c r="I19" s="54">
        <v>13329.874100000001</v>
      </c>
      <c r="J19" s="55">
        <v>1.5722945366712</v>
      </c>
      <c r="K19" s="54">
        <v>10732.8951</v>
      </c>
      <c r="L19" s="55">
        <v>0.66223917592499604</v>
      </c>
      <c r="M19" s="55">
        <v>0.24196444443028201</v>
      </c>
      <c r="N19" s="54">
        <v>5126759.7174000004</v>
      </c>
      <c r="O19" s="54">
        <v>64417667.645900004</v>
      </c>
      <c r="P19" s="54">
        <v>13968</v>
      </c>
      <c r="Q19" s="54">
        <v>11080</v>
      </c>
      <c r="R19" s="55">
        <v>26.064981949458499</v>
      </c>
      <c r="S19" s="54">
        <v>60.695698790091598</v>
      </c>
      <c r="T19" s="54">
        <v>64.198535153429603</v>
      </c>
      <c r="U19" s="56">
        <v>-5.77114430373737</v>
      </c>
    </row>
    <row r="20" spans="1:21" ht="12" thickBot="1">
      <c r="A20" s="80"/>
      <c r="B20" s="69" t="s">
        <v>18</v>
      </c>
      <c r="C20" s="70"/>
      <c r="D20" s="54">
        <v>1224666.3695</v>
      </c>
      <c r="E20" s="54">
        <v>1586431.4166999999</v>
      </c>
      <c r="F20" s="55">
        <v>77.196300867987006</v>
      </c>
      <c r="G20" s="54">
        <v>1475138.2331000001</v>
      </c>
      <c r="H20" s="55">
        <v>-16.979552016195399</v>
      </c>
      <c r="I20" s="54">
        <v>82895.187699999995</v>
      </c>
      <c r="J20" s="55">
        <v>6.7687975896524399</v>
      </c>
      <c r="K20" s="54">
        <v>105687.0665</v>
      </c>
      <c r="L20" s="55">
        <v>7.1645534044561296</v>
      </c>
      <c r="M20" s="55">
        <v>-0.215654379999278</v>
      </c>
      <c r="N20" s="54">
        <v>12181843.092499999</v>
      </c>
      <c r="O20" s="54">
        <v>106386965.18440001</v>
      </c>
      <c r="P20" s="54">
        <v>39333</v>
      </c>
      <c r="Q20" s="54">
        <v>32807</v>
      </c>
      <c r="R20" s="55">
        <v>19.8920961989819</v>
      </c>
      <c r="S20" s="54">
        <v>31.135849528385801</v>
      </c>
      <c r="T20" s="54">
        <v>24.521130164294199</v>
      </c>
      <c r="U20" s="56">
        <v>21.244704943930099</v>
      </c>
    </row>
    <row r="21" spans="1:21" ht="12" customHeight="1" thickBot="1">
      <c r="A21" s="80"/>
      <c r="B21" s="69" t="s">
        <v>19</v>
      </c>
      <c r="C21" s="70"/>
      <c r="D21" s="54">
        <v>455590.28499999997</v>
      </c>
      <c r="E21" s="54">
        <v>825581.71840000001</v>
      </c>
      <c r="F21" s="55">
        <v>55.184153772560101</v>
      </c>
      <c r="G21" s="54">
        <v>724996.78410000005</v>
      </c>
      <c r="H21" s="55">
        <v>-37.1596819473396</v>
      </c>
      <c r="I21" s="54">
        <v>32511.756799999999</v>
      </c>
      <c r="J21" s="55">
        <v>7.1361830729116598</v>
      </c>
      <c r="K21" s="54">
        <v>68483.901400000002</v>
      </c>
      <c r="L21" s="55">
        <v>9.4460972657988904</v>
      </c>
      <c r="M21" s="55">
        <v>-0.52526424261220594</v>
      </c>
      <c r="N21" s="54">
        <v>2767666.7826</v>
      </c>
      <c r="O21" s="54">
        <v>39467741.658200003</v>
      </c>
      <c r="P21" s="54">
        <v>32851</v>
      </c>
      <c r="Q21" s="54">
        <v>26044</v>
      </c>
      <c r="R21" s="55">
        <v>26.136538166180301</v>
      </c>
      <c r="S21" s="54">
        <v>13.8683840674561</v>
      </c>
      <c r="T21" s="54">
        <v>12.7494072838274</v>
      </c>
      <c r="U21" s="56">
        <v>8.0685448152142207</v>
      </c>
    </row>
    <row r="22" spans="1:21" ht="12" customHeight="1" thickBot="1">
      <c r="A22" s="80"/>
      <c r="B22" s="69" t="s">
        <v>20</v>
      </c>
      <c r="C22" s="70"/>
      <c r="D22" s="54">
        <v>1341619.8674999999</v>
      </c>
      <c r="E22" s="54">
        <v>2780943.9969000001</v>
      </c>
      <c r="F22" s="55">
        <v>48.243325611574498</v>
      </c>
      <c r="G22" s="54">
        <v>1816247.1333000001</v>
      </c>
      <c r="H22" s="55">
        <v>-26.132306396962299</v>
      </c>
      <c r="I22" s="54">
        <v>31426.076700000001</v>
      </c>
      <c r="J22" s="55">
        <v>2.3423979818188001</v>
      </c>
      <c r="K22" s="54">
        <v>156752.0301</v>
      </c>
      <c r="L22" s="55">
        <v>8.6305452174447197</v>
      </c>
      <c r="M22" s="55">
        <v>-0.79951725869226897</v>
      </c>
      <c r="N22" s="54">
        <v>8951568.4828999992</v>
      </c>
      <c r="O22" s="54">
        <v>117669805.0803</v>
      </c>
      <c r="P22" s="54">
        <v>79165</v>
      </c>
      <c r="Q22" s="54">
        <v>64465</v>
      </c>
      <c r="R22" s="55">
        <v>22.803071434111502</v>
      </c>
      <c r="S22" s="54">
        <v>16.947134055453802</v>
      </c>
      <c r="T22" s="54">
        <v>16.4866298037695</v>
      </c>
      <c r="U22" s="56">
        <v>2.71729869001723</v>
      </c>
    </row>
    <row r="23" spans="1:21" ht="12" thickBot="1">
      <c r="A23" s="80"/>
      <c r="B23" s="69" t="s">
        <v>21</v>
      </c>
      <c r="C23" s="70"/>
      <c r="D23" s="54">
        <v>22467206.741</v>
      </c>
      <c r="E23" s="54">
        <v>29825894.055799998</v>
      </c>
      <c r="F23" s="55">
        <v>75.327856723983103</v>
      </c>
      <c r="G23" s="54">
        <v>26682694.9877</v>
      </c>
      <c r="H23" s="55">
        <v>-15.798584995418301</v>
      </c>
      <c r="I23" s="54">
        <v>-4582451.5186000001</v>
      </c>
      <c r="J23" s="55">
        <v>-20.396178178382801</v>
      </c>
      <c r="K23" s="54">
        <v>-3502870.9792999998</v>
      </c>
      <c r="L23" s="55">
        <v>-13.1278755047597</v>
      </c>
      <c r="M23" s="55">
        <v>0.308198773428914</v>
      </c>
      <c r="N23" s="54">
        <v>67136014.838799998</v>
      </c>
      <c r="O23" s="54">
        <v>267881218.49669999</v>
      </c>
      <c r="P23" s="54">
        <v>249797</v>
      </c>
      <c r="Q23" s="54">
        <v>170415</v>
      </c>
      <c r="R23" s="55">
        <v>46.581580259953697</v>
      </c>
      <c r="S23" s="54">
        <v>89.941859754120301</v>
      </c>
      <c r="T23" s="54">
        <v>67.775674726403196</v>
      </c>
      <c r="U23" s="56">
        <v>24.645015222405</v>
      </c>
    </row>
    <row r="24" spans="1:21" ht="12" thickBot="1">
      <c r="A24" s="80"/>
      <c r="B24" s="69" t="s">
        <v>22</v>
      </c>
      <c r="C24" s="70"/>
      <c r="D24" s="54">
        <v>239271.5993</v>
      </c>
      <c r="E24" s="54">
        <v>313625.2843</v>
      </c>
      <c r="F24" s="55">
        <v>76.292190482679203</v>
      </c>
      <c r="G24" s="54">
        <v>290154.23989999999</v>
      </c>
      <c r="H24" s="55">
        <v>-17.5364111920392</v>
      </c>
      <c r="I24" s="54">
        <v>40299.234400000001</v>
      </c>
      <c r="J24" s="55">
        <v>16.842464595838901</v>
      </c>
      <c r="K24" s="54">
        <v>47052.519200000002</v>
      </c>
      <c r="L24" s="55">
        <v>16.216381747933902</v>
      </c>
      <c r="M24" s="55">
        <v>-0.14352652981861999</v>
      </c>
      <c r="N24" s="54">
        <v>1608479.8233</v>
      </c>
      <c r="O24" s="54">
        <v>27692571.271699999</v>
      </c>
      <c r="P24" s="54">
        <v>24062</v>
      </c>
      <c r="Q24" s="54">
        <v>17999</v>
      </c>
      <c r="R24" s="55">
        <v>33.685204733596301</v>
      </c>
      <c r="S24" s="54">
        <v>9.9439614038733293</v>
      </c>
      <c r="T24" s="54">
        <v>9.8615673704094693</v>
      </c>
      <c r="U24" s="56">
        <v>0.82858360081492499</v>
      </c>
    </row>
    <row r="25" spans="1:21" ht="12" thickBot="1">
      <c r="A25" s="80"/>
      <c r="B25" s="69" t="s">
        <v>23</v>
      </c>
      <c r="C25" s="70"/>
      <c r="D25" s="54">
        <v>250898.60709999999</v>
      </c>
      <c r="E25" s="54">
        <v>352214.2194</v>
      </c>
      <c r="F25" s="55">
        <v>71.234661544161398</v>
      </c>
      <c r="G25" s="54">
        <v>317737.14769999997</v>
      </c>
      <c r="H25" s="55">
        <v>-21.035796753330001</v>
      </c>
      <c r="I25" s="54">
        <v>22041.522300000001</v>
      </c>
      <c r="J25" s="55">
        <v>8.7850317523743708</v>
      </c>
      <c r="K25" s="54">
        <v>25264.367600000001</v>
      </c>
      <c r="L25" s="55">
        <v>7.9513421023889901</v>
      </c>
      <c r="M25" s="55">
        <v>-0.127564851455059</v>
      </c>
      <c r="N25" s="54">
        <v>1817769.7546999999</v>
      </c>
      <c r="O25" s="54">
        <v>38652534.5748</v>
      </c>
      <c r="P25" s="54">
        <v>18159</v>
      </c>
      <c r="Q25" s="54">
        <v>13588</v>
      </c>
      <c r="R25" s="55">
        <v>33.639976449808699</v>
      </c>
      <c r="S25" s="54">
        <v>13.816763428602901</v>
      </c>
      <c r="T25" s="54">
        <v>14.887324963202801</v>
      </c>
      <c r="U25" s="56">
        <v>-7.7482801245890798</v>
      </c>
    </row>
    <row r="26" spans="1:21" ht="12" thickBot="1">
      <c r="A26" s="80"/>
      <c r="B26" s="69" t="s">
        <v>24</v>
      </c>
      <c r="C26" s="70"/>
      <c r="D26" s="54">
        <v>581920.19660000002</v>
      </c>
      <c r="E26" s="54">
        <v>680523.98369999998</v>
      </c>
      <c r="F26" s="55">
        <v>85.510608081159404</v>
      </c>
      <c r="G26" s="54">
        <v>644097.19099999999</v>
      </c>
      <c r="H26" s="55">
        <v>-9.6533559327384193</v>
      </c>
      <c r="I26" s="54">
        <v>123988.3661</v>
      </c>
      <c r="J26" s="55">
        <v>21.306764539954099</v>
      </c>
      <c r="K26" s="54">
        <v>138790.6023</v>
      </c>
      <c r="L26" s="55">
        <v>21.5480837735869</v>
      </c>
      <c r="M26" s="55">
        <v>-0.106651574059781</v>
      </c>
      <c r="N26" s="54">
        <v>4060015.1209</v>
      </c>
      <c r="O26" s="54">
        <v>63176742.811499998</v>
      </c>
      <c r="P26" s="54">
        <v>40932</v>
      </c>
      <c r="Q26" s="54">
        <v>34893</v>
      </c>
      <c r="R26" s="55">
        <v>17.307196285787999</v>
      </c>
      <c r="S26" s="54">
        <v>14.2167545343497</v>
      </c>
      <c r="T26" s="54">
        <v>14.187289169747499</v>
      </c>
      <c r="U26" s="56">
        <v>0.20725802454384501</v>
      </c>
    </row>
    <row r="27" spans="1:21" ht="12" thickBot="1">
      <c r="A27" s="80"/>
      <c r="B27" s="69" t="s">
        <v>25</v>
      </c>
      <c r="C27" s="70"/>
      <c r="D27" s="54">
        <v>281407.79369999998</v>
      </c>
      <c r="E27" s="54">
        <v>364152.59139999998</v>
      </c>
      <c r="F27" s="55">
        <v>77.277438179999194</v>
      </c>
      <c r="G27" s="54">
        <v>361715.3898</v>
      </c>
      <c r="H27" s="55">
        <v>-22.201874281435401</v>
      </c>
      <c r="I27" s="54">
        <v>76529.938200000004</v>
      </c>
      <c r="J27" s="55">
        <v>27.195386877446001</v>
      </c>
      <c r="K27" s="54">
        <v>93474.096000000005</v>
      </c>
      <c r="L27" s="55">
        <v>25.8418907892428</v>
      </c>
      <c r="M27" s="55">
        <v>-0.18127115987299799</v>
      </c>
      <c r="N27" s="54">
        <v>1668923.6516</v>
      </c>
      <c r="O27" s="54">
        <v>19611656.859999999</v>
      </c>
      <c r="P27" s="54">
        <v>34280</v>
      </c>
      <c r="Q27" s="54">
        <v>24981</v>
      </c>
      <c r="R27" s="55">
        <v>37.224290460750197</v>
      </c>
      <c r="S27" s="54">
        <v>8.2090954988331397</v>
      </c>
      <c r="T27" s="54">
        <v>7.7096022216884803</v>
      </c>
      <c r="U27" s="56">
        <v>6.0846323107783702</v>
      </c>
    </row>
    <row r="28" spans="1:21" ht="12" thickBot="1">
      <c r="A28" s="80"/>
      <c r="B28" s="69" t="s">
        <v>26</v>
      </c>
      <c r="C28" s="70"/>
      <c r="D28" s="54">
        <v>752648.70589999994</v>
      </c>
      <c r="E28" s="54">
        <v>687325.56270000001</v>
      </c>
      <c r="F28" s="55">
        <v>109.50395951278099</v>
      </c>
      <c r="G28" s="54">
        <v>706099.3236</v>
      </c>
      <c r="H28" s="55">
        <v>6.5924694648723303</v>
      </c>
      <c r="I28" s="54">
        <v>38077.044099999999</v>
      </c>
      <c r="J28" s="55">
        <v>5.0590725529074501</v>
      </c>
      <c r="K28" s="54">
        <v>47376.760799999996</v>
      </c>
      <c r="L28" s="55">
        <v>6.7096454020735701</v>
      </c>
      <c r="M28" s="55">
        <v>-0.19629279298469901</v>
      </c>
      <c r="N28" s="54">
        <v>5507071.6370999999</v>
      </c>
      <c r="O28" s="54">
        <v>89928730.974099994</v>
      </c>
      <c r="P28" s="54">
        <v>35988</v>
      </c>
      <c r="Q28" s="54">
        <v>29548</v>
      </c>
      <c r="R28" s="55">
        <v>21.795045349939102</v>
      </c>
      <c r="S28" s="54">
        <v>20.913879790485701</v>
      </c>
      <c r="T28" s="54">
        <v>20.933164918099401</v>
      </c>
      <c r="U28" s="56">
        <v>-9.2212099365795996E-2</v>
      </c>
    </row>
    <row r="29" spans="1:21" ht="12" thickBot="1">
      <c r="A29" s="80"/>
      <c r="B29" s="69" t="s">
        <v>27</v>
      </c>
      <c r="C29" s="70"/>
      <c r="D29" s="54">
        <v>660444.05469999998</v>
      </c>
      <c r="E29" s="54">
        <v>783135.26879999996</v>
      </c>
      <c r="F29" s="55">
        <v>84.333330525644698</v>
      </c>
      <c r="G29" s="54">
        <v>774327.78650000005</v>
      </c>
      <c r="H29" s="55">
        <v>-14.707431889376</v>
      </c>
      <c r="I29" s="54">
        <v>89219.803400000004</v>
      </c>
      <c r="J29" s="55">
        <v>13.5090629955821</v>
      </c>
      <c r="K29" s="54">
        <v>127830.5864</v>
      </c>
      <c r="L29" s="55">
        <v>16.5085883044183</v>
      </c>
      <c r="M29" s="55">
        <v>-0.30204651396326498</v>
      </c>
      <c r="N29" s="54">
        <v>4837460.0367999999</v>
      </c>
      <c r="O29" s="54">
        <v>55929170.5427</v>
      </c>
      <c r="P29" s="54">
        <v>90349</v>
      </c>
      <c r="Q29" s="54">
        <v>78269</v>
      </c>
      <c r="R29" s="55">
        <v>15.433952139416601</v>
      </c>
      <c r="S29" s="54">
        <v>7.3099210251358597</v>
      </c>
      <c r="T29" s="54">
        <v>7.21564750156511</v>
      </c>
      <c r="U29" s="56">
        <v>1.28966541836196</v>
      </c>
    </row>
    <row r="30" spans="1:21" ht="12" thickBot="1">
      <c r="A30" s="80"/>
      <c r="B30" s="69" t="s">
        <v>28</v>
      </c>
      <c r="C30" s="70"/>
      <c r="D30" s="54">
        <v>1285414.4177000001</v>
      </c>
      <c r="E30" s="54">
        <v>1658086.6237999999</v>
      </c>
      <c r="F30" s="55">
        <v>77.523960404076405</v>
      </c>
      <c r="G30" s="54">
        <v>1437968.3589999999</v>
      </c>
      <c r="H30" s="55">
        <v>-10.608991522323199</v>
      </c>
      <c r="I30" s="54">
        <v>122576.3441</v>
      </c>
      <c r="J30" s="55">
        <v>9.5359397259077507</v>
      </c>
      <c r="K30" s="54">
        <v>138973.2205</v>
      </c>
      <c r="L30" s="55">
        <v>9.6645534395934494</v>
      </c>
      <c r="M30" s="55">
        <v>-0.117985870522443</v>
      </c>
      <c r="N30" s="54">
        <v>7209634.5228000004</v>
      </c>
      <c r="O30" s="54">
        <v>78317771.357099995</v>
      </c>
      <c r="P30" s="54">
        <v>76538</v>
      </c>
      <c r="Q30" s="54">
        <v>68024</v>
      </c>
      <c r="R30" s="55">
        <v>12.51617076326</v>
      </c>
      <c r="S30" s="54">
        <v>16.794460499359801</v>
      </c>
      <c r="T30" s="54">
        <v>13.1724827693167</v>
      </c>
      <c r="U30" s="56">
        <v>21.566502420135201</v>
      </c>
    </row>
    <row r="31" spans="1:21" ht="12" thickBot="1">
      <c r="A31" s="80"/>
      <c r="B31" s="69" t="s">
        <v>29</v>
      </c>
      <c r="C31" s="70"/>
      <c r="D31" s="54">
        <v>894125.98690000002</v>
      </c>
      <c r="E31" s="54">
        <v>4288785.3918000003</v>
      </c>
      <c r="F31" s="55">
        <v>20.848000196268501</v>
      </c>
      <c r="G31" s="54">
        <v>1317008.175</v>
      </c>
      <c r="H31" s="55">
        <v>-32.1093062387407</v>
      </c>
      <c r="I31" s="54">
        <v>29101.4257</v>
      </c>
      <c r="J31" s="55">
        <v>3.2547343580625299</v>
      </c>
      <c r="K31" s="54">
        <v>-12521.5443</v>
      </c>
      <c r="L31" s="55">
        <v>-0.95075676352578398</v>
      </c>
      <c r="M31" s="55">
        <v>-3.3241083529928499</v>
      </c>
      <c r="N31" s="54">
        <v>5890896.6551000001</v>
      </c>
      <c r="O31" s="54">
        <v>102274803.0845</v>
      </c>
      <c r="P31" s="54">
        <v>26074</v>
      </c>
      <c r="Q31" s="54">
        <v>23635</v>
      </c>
      <c r="R31" s="55">
        <v>10.3194415062407</v>
      </c>
      <c r="S31" s="54">
        <v>34.291861122190703</v>
      </c>
      <c r="T31" s="54">
        <v>27.6418998096044</v>
      </c>
      <c r="U31" s="56">
        <v>19.392243800623</v>
      </c>
    </row>
    <row r="32" spans="1:21" ht="12" thickBot="1">
      <c r="A32" s="80"/>
      <c r="B32" s="69" t="s">
        <v>30</v>
      </c>
      <c r="C32" s="70"/>
      <c r="D32" s="54">
        <v>125264.8806</v>
      </c>
      <c r="E32" s="54">
        <v>255262.55100000001</v>
      </c>
      <c r="F32" s="55">
        <v>49.072956494899202</v>
      </c>
      <c r="G32" s="54">
        <v>189275.6275</v>
      </c>
      <c r="H32" s="55">
        <v>-33.818800521477598</v>
      </c>
      <c r="I32" s="54">
        <v>34512.568800000001</v>
      </c>
      <c r="J32" s="55">
        <v>27.551671813113099</v>
      </c>
      <c r="K32" s="54">
        <v>48112.380899999996</v>
      </c>
      <c r="L32" s="55">
        <v>25.419216164003998</v>
      </c>
      <c r="M32" s="55">
        <v>-0.28266761788959799</v>
      </c>
      <c r="N32" s="54">
        <v>821750.14760000003</v>
      </c>
      <c r="O32" s="54">
        <v>9770186.0384999998</v>
      </c>
      <c r="P32" s="54">
        <v>24038</v>
      </c>
      <c r="Q32" s="54">
        <v>19965</v>
      </c>
      <c r="R32" s="55">
        <v>20.400701227147501</v>
      </c>
      <c r="S32" s="54">
        <v>5.2111190864464598</v>
      </c>
      <c r="T32" s="54">
        <v>4.8221166140746297</v>
      </c>
      <c r="U32" s="56">
        <v>7.4648547829885796</v>
      </c>
    </row>
    <row r="33" spans="1:21" ht="12" thickBot="1">
      <c r="A33" s="80"/>
      <c r="B33" s="69" t="s">
        <v>74</v>
      </c>
      <c r="C33" s="70"/>
      <c r="D33" s="54">
        <v>15.6319</v>
      </c>
      <c r="E33" s="57"/>
      <c r="F33" s="57"/>
      <c r="G33" s="57"/>
      <c r="H33" s="57"/>
      <c r="I33" s="54">
        <v>-25.049700000000001</v>
      </c>
      <c r="J33" s="55">
        <v>-160.24731478579099</v>
      </c>
      <c r="K33" s="57"/>
      <c r="L33" s="57"/>
      <c r="M33" s="57"/>
      <c r="N33" s="54">
        <v>15.6319</v>
      </c>
      <c r="O33" s="54">
        <v>241.59880000000001</v>
      </c>
      <c r="P33" s="54">
        <v>3</v>
      </c>
      <c r="Q33" s="57"/>
      <c r="R33" s="57"/>
      <c r="S33" s="54">
        <v>5.2106333333333303</v>
      </c>
      <c r="T33" s="57"/>
      <c r="U33" s="58"/>
    </row>
    <row r="34" spans="1:21" ht="12" thickBot="1">
      <c r="A34" s="80"/>
      <c r="B34" s="69" t="s">
        <v>31</v>
      </c>
      <c r="C34" s="70"/>
      <c r="D34" s="54">
        <v>108765.88340000001</v>
      </c>
      <c r="E34" s="54">
        <v>177100.6336</v>
      </c>
      <c r="F34" s="55">
        <v>61.4147342045421</v>
      </c>
      <c r="G34" s="54">
        <v>143944.68590000001</v>
      </c>
      <c r="H34" s="55">
        <v>-24.439111649067101</v>
      </c>
      <c r="I34" s="54">
        <v>20080.418300000001</v>
      </c>
      <c r="J34" s="55">
        <v>18.462055997974801</v>
      </c>
      <c r="K34" s="54">
        <v>15453.232400000001</v>
      </c>
      <c r="L34" s="55">
        <v>10.7355351837966</v>
      </c>
      <c r="M34" s="55">
        <v>0.29943158688275501</v>
      </c>
      <c r="N34" s="54">
        <v>800614.22309999994</v>
      </c>
      <c r="O34" s="54">
        <v>19429313.225699998</v>
      </c>
      <c r="P34" s="54">
        <v>7210</v>
      </c>
      <c r="Q34" s="54">
        <v>5594</v>
      </c>
      <c r="R34" s="55">
        <v>28.8880943868431</v>
      </c>
      <c r="S34" s="54">
        <v>15.085420721220499</v>
      </c>
      <c r="T34" s="54">
        <v>15.441841687522301</v>
      </c>
      <c r="U34" s="56">
        <v>-2.3626849584674998</v>
      </c>
    </row>
    <row r="35" spans="1:21" ht="12" customHeight="1" thickBot="1">
      <c r="A35" s="80"/>
      <c r="B35" s="69" t="s">
        <v>68</v>
      </c>
      <c r="C35" s="70"/>
      <c r="D35" s="54">
        <v>64068.44</v>
      </c>
      <c r="E35" s="57"/>
      <c r="F35" s="57"/>
      <c r="G35" s="54">
        <v>13748.72</v>
      </c>
      <c r="H35" s="55">
        <v>365.99567086972502</v>
      </c>
      <c r="I35" s="54">
        <v>204.35</v>
      </c>
      <c r="J35" s="55">
        <v>0.31895579165030402</v>
      </c>
      <c r="K35" s="54">
        <v>94.88</v>
      </c>
      <c r="L35" s="55">
        <v>0.69010060572911502</v>
      </c>
      <c r="M35" s="55">
        <v>1.1537731871838099</v>
      </c>
      <c r="N35" s="54">
        <v>646691.67000000004</v>
      </c>
      <c r="O35" s="54">
        <v>12798221.939999999</v>
      </c>
      <c r="P35" s="54">
        <v>46</v>
      </c>
      <c r="Q35" s="54">
        <v>42</v>
      </c>
      <c r="R35" s="55">
        <v>9.5238095238095308</v>
      </c>
      <c r="S35" s="54">
        <v>1392.79217391304</v>
      </c>
      <c r="T35" s="54">
        <v>1207.38738095238</v>
      </c>
      <c r="U35" s="56">
        <v>13.311734258225201</v>
      </c>
    </row>
    <row r="36" spans="1:21" ht="12" thickBot="1">
      <c r="A36" s="80"/>
      <c r="B36" s="69" t="s">
        <v>35</v>
      </c>
      <c r="C36" s="70"/>
      <c r="D36" s="54">
        <v>56469.68</v>
      </c>
      <c r="E36" s="57"/>
      <c r="F36" s="57"/>
      <c r="G36" s="54">
        <v>332541.99</v>
      </c>
      <c r="H36" s="55">
        <v>-83.018782079219505</v>
      </c>
      <c r="I36" s="54">
        <v>-7504.76</v>
      </c>
      <c r="J36" s="55">
        <v>-13.2898929124443</v>
      </c>
      <c r="K36" s="54">
        <v>-40605.35</v>
      </c>
      <c r="L36" s="55">
        <v>-12.2105933148472</v>
      </c>
      <c r="M36" s="55">
        <v>-0.815178049197951</v>
      </c>
      <c r="N36" s="54">
        <v>722207.49</v>
      </c>
      <c r="O36" s="54">
        <v>39703180.310000002</v>
      </c>
      <c r="P36" s="54">
        <v>32</v>
      </c>
      <c r="Q36" s="54">
        <v>30</v>
      </c>
      <c r="R36" s="55">
        <v>6.6666666666666696</v>
      </c>
      <c r="S36" s="54">
        <v>1764.6775</v>
      </c>
      <c r="T36" s="54">
        <v>2094.6439999999998</v>
      </c>
      <c r="U36" s="56">
        <v>-18.698402399305198</v>
      </c>
    </row>
    <row r="37" spans="1:21" ht="12" thickBot="1">
      <c r="A37" s="80"/>
      <c r="B37" s="69" t="s">
        <v>36</v>
      </c>
      <c r="C37" s="70"/>
      <c r="D37" s="54">
        <v>20499.16</v>
      </c>
      <c r="E37" s="57"/>
      <c r="F37" s="57"/>
      <c r="G37" s="54">
        <v>145137.62</v>
      </c>
      <c r="H37" s="55">
        <v>-85.876053362319198</v>
      </c>
      <c r="I37" s="54">
        <v>-60.3</v>
      </c>
      <c r="J37" s="55">
        <v>-0.29415839478300598</v>
      </c>
      <c r="K37" s="54">
        <v>-3318.83</v>
      </c>
      <c r="L37" s="55">
        <v>-2.2866779819043499</v>
      </c>
      <c r="M37" s="55">
        <v>-0.98183094644799496</v>
      </c>
      <c r="N37" s="54">
        <v>149423.14000000001</v>
      </c>
      <c r="O37" s="54">
        <v>11120494.76</v>
      </c>
      <c r="P37" s="54">
        <v>10</v>
      </c>
      <c r="Q37" s="54">
        <v>1</v>
      </c>
      <c r="R37" s="55">
        <v>900</v>
      </c>
      <c r="S37" s="54">
        <v>2049.9160000000002</v>
      </c>
      <c r="T37" s="54">
        <v>1537.61</v>
      </c>
      <c r="U37" s="56">
        <v>24.991560629801398</v>
      </c>
    </row>
    <row r="38" spans="1:21" ht="12" thickBot="1">
      <c r="A38" s="80"/>
      <c r="B38" s="69" t="s">
        <v>37</v>
      </c>
      <c r="C38" s="70"/>
      <c r="D38" s="54">
        <v>65252.18</v>
      </c>
      <c r="E38" s="57"/>
      <c r="F38" s="57"/>
      <c r="G38" s="54">
        <v>283826.84999999998</v>
      </c>
      <c r="H38" s="55">
        <v>-77.009863584083007</v>
      </c>
      <c r="I38" s="54">
        <v>-7843.08</v>
      </c>
      <c r="J38" s="55">
        <v>-12.0196444011526</v>
      </c>
      <c r="K38" s="54">
        <v>-43551.3</v>
      </c>
      <c r="L38" s="55">
        <v>-15.3443199612722</v>
      </c>
      <c r="M38" s="55">
        <v>-0.81991169035137901</v>
      </c>
      <c r="N38" s="54">
        <v>708434.05</v>
      </c>
      <c r="O38" s="54">
        <v>21344168.059999999</v>
      </c>
      <c r="P38" s="54">
        <v>54</v>
      </c>
      <c r="Q38" s="54">
        <v>65</v>
      </c>
      <c r="R38" s="55">
        <v>-16.923076923076898</v>
      </c>
      <c r="S38" s="54">
        <v>1208.3737037036999</v>
      </c>
      <c r="T38" s="54">
        <v>1445.7864615384599</v>
      </c>
      <c r="U38" s="56">
        <v>-19.647295957126499</v>
      </c>
    </row>
    <row r="39" spans="1:21" ht="12" thickBot="1">
      <c r="A39" s="80"/>
      <c r="B39" s="69" t="s">
        <v>70</v>
      </c>
      <c r="C39" s="70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4">
        <v>99.35</v>
      </c>
      <c r="O39" s="54">
        <v>974.66</v>
      </c>
      <c r="P39" s="57"/>
      <c r="Q39" s="54">
        <v>1</v>
      </c>
      <c r="R39" s="57"/>
      <c r="S39" s="57"/>
      <c r="T39" s="54">
        <v>0.85</v>
      </c>
      <c r="U39" s="58"/>
    </row>
    <row r="40" spans="1:21" ht="12" customHeight="1" thickBot="1">
      <c r="A40" s="80"/>
      <c r="B40" s="69" t="s">
        <v>32</v>
      </c>
      <c r="C40" s="70"/>
      <c r="D40" s="54">
        <v>85200.854800000001</v>
      </c>
      <c r="E40" s="57"/>
      <c r="F40" s="57"/>
      <c r="G40" s="54">
        <v>504817.94919999997</v>
      </c>
      <c r="H40" s="55">
        <v>-83.122459307356195</v>
      </c>
      <c r="I40" s="54">
        <v>4958.9155000000001</v>
      </c>
      <c r="J40" s="55">
        <v>5.8202649628815699</v>
      </c>
      <c r="K40" s="54">
        <v>33482.368000000002</v>
      </c>
      <c r="L40" s="55">
        <v>6.6325628977853297</v>
      </c>
      <c r="M40" s="55">
        <v>-0.851894719632733</v>
      </c>
      <c r="N40" s="54">
        <v>693615.38379999995</v>
      </c>
      <c r="O40" s="54">
        <v>8002358.3605000004</v>
      </c>
      <c r="P40" s="54">
        <v>135</v>
      </c>
      <c r="Q40" s="54">
        <v>127</v>
      </c>
      <c r="R40" s="55">
        <v>6.2992125984252096</v>
      </c>
      <c r="S40" s="54">
        <v>631.11744296296297</v>
      </c>
      <c r="T40" s="54">
        <v>342.31778267716498</v>
      </c>
      <c r="U40" s="56">
        <v>45.760050447971203</v>
      </c>
    </row>
    <row r="41" spans="1:21" ht="12" thickBot="1">
      <c r="A41" s="80"/>
      <c r="B41" s="69" t="s">
        <v>33</v>
      </c>
      <c r="C41" s="70"/>
      <c r="D41" s="54">
        <v>367730.45250000001</v>
      </c>
      <c r="E41" s="54">
        <v>2291193.0732999998</v>
      </c>
      <c r="F41" s="55">
        <v>16.049736566738101</v>
      </c>
      <c r="G41" s="54">
        <v>728672.16669999994</v>
      </c>
      <c r="H41" s="55">
        <v>-49.5341706044061</v>
      </c>
      <c r="I41" s="54">
        <v>16062.779200000001</v>
      </c>
      <c r="J41" s="55">
        <v>4.3680851261563696</v>
      </c>
      <c r="K41" s="54">
        <v>57152.250899999999</v>
      </c>
      <c r="L41" s="55">
        <v>7.8433421107368897</v>
      </c>
      <c r="M41" s="55">
        <v>-0.71894756642034596</v>
      </c>
      <c r="N41" s="54">
        <v>2694066.4024</v>
      </c>
      <c r="O41" s="54">
        <v>43849705.039700001</v>
      </c>
      <c r="P41" s="54">
        <v>1783</v>
      </c>
      <c r="Q41" s="54">
        <v>1728</v>
      </c>
      <c r="R41" s="55">
        <v>3.1828703703703698</v>
      </c>
      <c r="S41" s="54">
        <v>206.24254206393701</v>
      </c>
      <c r="T41" s="54">
        <v>194.86661400463001</v>
      </c>
      <c r="U41" s="56">
        <v>5.5158009329524704</v>
      </c>
    </row>
    <row r="42" spans="1:21" ht="12" thickBot="1">
      <c r="A42" s="80"/>
      <c r="B42" s="69" t="s">
        <v>38</v>
      </c>
      <c r="C42" s="70"/>
      <c r="D42" s="54">
        <v>81586.91</v>
      </c>
      <c r="E42" s="57"/>
      <c r="F42" s="57"/>
      <c r="G42" s="54">
        <v>289376.92</v>
      </c>
      <c r="H42" s="55">
        <v>-71.8060065052873</v>
      </c>
      <c r="I42" s="54">
        <v>-5258.49</v>
      </c>
      <c r="J42" s="55">
        <v>-6.4452618686012304</v>
      </c>
      <c r="K42" s="54">
        <v>-39538.21</v>
      </c>
      <c r="L42" s="55">
        <v>-13.663221655687</v>
      </c>
      <c r="M42" s="55">
        <v>-0.86700232509261299</v>
      </c>
      <c r="N42" s="54">
        <v>660861.53</v>
      </c>
      <c r="O42" s="54">
        <v>17623481.73</v>
      </c>
      <c r="P42" s="54">
        <v>56</v>
      </c>
      <c r="Q42" s="54">
        <v>65</v>
      </c>
      <c r="R42" s="55">
        <v>-13.846153846153801</v>
      </c>
      <c r="S42" s="54">
        <v>1456.90910714286</v>
      </c>
      <c r="T42" s="54">
        <v>1280.6316923076899</v>
      </c>
      <c r="U42" s="56">
        <v>12.0994105926664</v>
      </c>
    </row>
    <row r="43" spans="1:21" ht="12" thickBot="1">
      <c r="A43" s="80"/>
      <c r="B43" s="69" t="s">
        <v>39</v>
      </c>
      <c r="C43" s="70"/>
      <c r="D43" s="54">
        <v>29466.68</v>
      </c>
      <c r="E43" s="57"/>
      <c r="F43" s="57"/>
      <c r="G43" s="54">
        <v>74517.19</v>
      </c>
      <c r="H43" s="55">
        <v>-60.456533586411403</v>
      </c>
      <c r="I43" s="54">
        <v>4143.37</v>
      </c>
      <c r="J43" s="55">
        <v>14.0612040447041</v>
      </c>
      <c r="K43" s="54">
        <v>9946.7999999999993</v>
      </c>
      <c r="L43" s="55">
        <v>13.3483294257338</v>
      </c>
      <c r="M43" s="55">
        <v>-0.58344693770861</v>
      </c>
      <c r="N43" s="54">
        <v>247525</v>
      </c>
      <c r="O43" s="54">
        <v>6365891.9100000001</v>
      </c>
      <c r="P43" s="54">
        <v>38</v>
      </c>
      <c r="Q43" s="54">
        <v>37</v>
      </c>
      <c r="R43" s="55">
        <v>2.7027027027027</v>
      </c>
      <c r="S43" s="54">
        <v>775.43894736842105</v>
      </c>
      <c r="T43" s="54">
        <v>879.57972972973005</v>
      </c>
      <c r="U43" s="56">
        <v>-13.4299138203888</v>
      </c>
    </row>
    <row r="44" spans="1:21" ht="12" thickBot="1">
      <c r="A44" s="80"/>
      <c r="B44" s="69" t="s">
        <v>76</v>
      </c>
      <c r="C44" s="70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-3233.3332999999998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9" t="s">
        <v>34</v>
      </c>
      <c r="C45" s="70"/>
      <c r="D45" s="59">
        <v>7035.3262999999997</v>
      </c>
      <c r="E45" s="60"/>
      <c r="F45" s="60"/>
      <c r="G45" s="59">
        <v>15063.4107</v>
      </c>
      <c r="H45" s="61">
        <v>-53.295263336343901</v>
      </c>
      <c r="I45" s="59">
        <v>436.86009999999999</v>
      </c>
      <c r="J45" s="61">
        <v>6.2095215114613804</v>
      </c>
      <c r="K45" s="59">
        <v>2401.8155999999999</v>
      </c>
      <c r="L45" s="61">
        <v>15.944699695401701</v>
      </c>
      <c r="M45" s="61">
        <v>-0.81811255618458001</v>
      </c>
      <c r="N45" s="59">
        <v>195737.8841</v>
      </c>
      <c r="O45" s="59">
        <v>2653362.6477999999</v>
      </c>
      <c r="P45" s="59">
        <v>22</v>
      </c>
      <c r="Q45" s="59">
        <v>22</v>
      </c>
      <c r="R45" s="61">
        <v>0</v>
      </c>
      <c r="S45" s="59">
        <v>319.78755909090899</v>
      </c>
      <c r="T45" s="59">
        <v>581.73271818181797</v>
      </c>
      <c r="U45" s="62">
        <v>-81.912241938231105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2:C32"/>
    <mergeCell ref="B33:C33"/>
    <mergeCell ref="B34:C34"/>
    <mergeCell ref="B23:C23"/>
    <mergeCell ref="B24:C24"/>
    <mergeCell ref="B25:C25"/>
    <mergeCell ref="B14:C14"/>
    <mergeCell ref="B15:C15"/>
    <mergeCell ref="B16:C16"/>
    <mergeCell ref="B17:C17"/>
    <mergeCell ref="B31:C31"/>
    <mergeCell ref="B28:C28"/>
    <mergeCell ref="B29:C29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35:C35"/>
    <mergeCell ref="B36:C36"/>
    <mergeCell ref="B13:C13"/>
    <mergeCell ref="B21:C21"/>
    <mergeCell ref="B22:C22"/>
    <mergeCell ref="B26:C26"/>
    <mergeCell ref="B27:C27"/>
    <mergeCell ref="B18:C18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28" workbookViewId="0">
      <selection activeCell="K35" sqref="K3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65896</v>
      </c>
      <c r="D2" s="37">
        <v>628325.92729230796</v>
      </c>
      <c r="E2" s="37">
        <v>465271.90805128199</v>
      </c>
      <c r="F2" s="37">
        <v>163054.01924102599</v>
      </c>
      <c r="G2" s="37">
        <v>465271.90805128199</v>
      </c>
      <c r="H2" s="37">
        <v>0.259505476630077</v>
      </c>
    </row>
    <row r="3" spans="1:8">
      <c r="A3" s="37">
        <v>2</v>
      </c>
      <c r="B3" s="37">
        <v>13</v>
      </c>
      <c r="C3" s="37">
        <v>8312</v>
      </c>
      <c r="D3" s="37">
        <v>79716.620682905996</v>
      </c>
      <c r="E3" s="37">
        <v>61803.995209401699</v>
      </c>
      <c r="F3" s="37">
        <v>17912.6254735043</v>
      </c>
      <c r="G3" s="37">
        <v>61803.995209401699</v>
      </c>
      <c r="H3" s="37">
        <v>0.22470377344213399</v>
      </c>
    </row>
    <row r="4" spans="1:8">
      <c r="A4" s="37">
        <v>3</v>
      </c>
      <c r="B4" s="37">
        <v>14</v>
      </c>
      <c r="C4" s="37">
        <v>179077</v>
      </c>
      <c r="D4" s="37">
        <v>137292.31976066099</v>
      </c>
      <c r="E4" s="37">
        <v>92371.114506273196</v>
      </c>
      <c r="F4" s="37">
        <v>44921.205254387904</v>
      </c>
      <c r="G4" s="37">
        <v>92371.114506273196</v>
      </c>
      <c r="H4" s="37">
        <v>0.32719386876627998</v>
      </c>
    </row>
    <row r="5" spans="1:8">
      <c r="A5" s="37">
        <v>4</v>
      </c>
      <c r="B5" s="37">
        <v>15</v>
      </c>
      <c r="C5" s="37">
        <v>2924</v>
      </c>
      <c r="D5" s="37">
        <v>46733.443421881901</v>
      </c>
      <c r="E5" s="37">
        <v>36608.931234770404</v>
      </c>
      <c r="F5" s="37">
        <v>10124.512187111401</v>
      </c>
      <c r="G5" s="37">
        <v>36608.931234770404</v>
      </c>
      <c r="H5" s="37">
        <v>0.21664383032325099</v>
      </c>
    </row>
    <row r="6" spans="1:8">
      <c r="A6" s="37">
        <v>5</v>
      </c>
      <c r="B6" s="37">
        <v>16</v>
      </c>
      <c r="C6" s="37">
        <v>3957</v>
      </c>
      <c r="D6" s="37">
        <v>279029.75128546997</v>
      </c>
      <c r="E6" s="37">
        <v>244465.538481197</v>
      </c>
      <c r="F6" s="37">
        <v>34564.212804273498</v>
      </c>
      <c r="G6" s="37">
        <v>244465.538481197</v>
      </c>
      <c r="H6" s="37">
        <v>0.123872858163112</v>
      </c>
    </row>
    <row r="7" spans="1:8">
      <c r="A7" s="37">
        <v>6</v>
      </c>
      <c r="B7" s="37">
        <v>17</v>
      </c>
      <c r="C7" s="37">
        <v>100565</v>
      </c>
      <c r="D7" s="37">
        <v>1760211.35917094</v>
      </c>
      <c r="E7" s="37">
        <v>1988708.28888547</v>
      </c>
      <c r="F7" s="37">
        <v>-228496.92971453001</v>
      </c>
      <c r="G7" s="37">
        <v>1988708.28888547</v>
      </c>
      <c r="H7" s="37">
        <v>-0.12981221176879101</v>
      </c>
    </row>
    <row r="8" spans="1:8">
      <c r="A8" s="37">
        <v>7</v>
      </c>
      <c r="B8" s="37">
        <v>18</v>
      </c>
      <c r="C8" s="37">
        <v>173775</v>
      </c>
      <c r="D8" s="37">
        <v>281700.944947863</v>
      </c>
      <c r="E8" s="37">
        <v>228740.134026496</v>
      </c>
      <c r="F8" s="37">
        <v>52960.810921367498</v>
      </c>
      <c r="G8" s="37">
        <v>228740.134026496</v>
      </c>
      <c r="H8" s="37">
        <v>0.18800366797196699</v>
      </c>
    </row>
    <row r="9" spans="1:8">
      <c r="A9" s="37">
        <v>8</v>
      </c>
      <c r="B9" s="37">
        <v>19</v>
      </c>
      <c r="C9" s="37">
        <v>37198</v>
      </c>
      <c r="D9" s="37">
        <v>259236.32850512801</v>
      </c>
      <c r="E9" s="37">
        <v>318684.53661880299</v>
      </c>
      <c r="F9" s="37">
        <v>-59448.208113675202</v>
      </c>
      <c r="G9" s="37">
        <v>318684.53661880299</v>
      </c>
      <c r="H9" s="37">
        <v>-0.229320514051715</v>
      </c>
    </row>
    <row r="10" spans="1:8">
      <c r="A10" s="37">
        <v>9</v>
      </c>
      <c r="B10" s="37">
        <v>21</v>
      </c>
      <c r="C10" s="37">
        <v>202437</v>
      </c>
      <c r="D10" s="37">
        <v>892272.62323760695</v>
      </c>
      <c r="E10" s="37">
        <v>879244.06480170903</v>
      </c>
      <c r="F10" s="37">
        <v>13028.558435897399</v>
      </c>
      <c r="G10" s="37">
        <v>879244.06480170903</v>
      </c>
      <c r="H10" s="37">
        <v>1.4601544524165001E-2</v>
      </c>
    </row>
    <row r="11" spans="1:8">
      <c r="A11" s="37">
        <v>10</v>
      </c>
      <c r="B11" s="37">
        <v>22</v>
      </c>
      <c r="C11" s="37">
        <v>27500</v>
      </c>
      <c r="D11" s="37">
        <v>396619.66246666701</v>
      </c>
      <c r="E11" s="37">
        <v>338290.71679999999</v>
      </c>
      <c r="F11" s="37">
        <v>58328.945666666703</v>
      </c>
      <c r="G11" s="37">
        <v>338290.71679999999</v>
      </c>
      <c r="H11" s="37">
        <v>0.147065189113182</v>
      </c>
    </row>
    <row r="12" spans="1:8">
      <c r="A12" s="37">
        <v>11</v>
      </c>
      <c r="B12" s="37">
        <v>23</v>
      </c>
      <c r="C12" s="37">
        <v>189753.14799999999</v>
      </c>
      <c r="D12" s="37">
        <v>1896422.25999744</v>
      </c>
      <c r="E12" s="37">
        <v>1712908.11190427</v>
      </c>
      <c r="F12" s="37">
        <v>183514.14809316199</v>
      </c>
      <c r="G12" s="37">
        <v>1712908.11190427</v>
      </c>
      <c r="H12" s="37">
        <v>9.6768611065243704E-2</v>
      </c>
    </row>
    <row r="13" spans="1:8">
      <c r="A13" s="37">
        <v>12</v>
      </c>
      <c r="B13" s="37">
        <v>24</v>
      </c>
      <c r="C13" s="37">
        <v>24254</v>
      </c>
      <c r="D13" s="37">
        <v>847797.506106838</v>
      </c>
      <c r="E13" s="37">
        <v>834467.646938461</v>
      </c>
      <c r="F13" s="37">
        <v>13329.859168376101</v>
      </c>
      <c r="G13" s="37">
        <v>834467.646938461</v>
      </c>
      <c r="H13" s="37">
        <v>1.5722928025098799E-2</v>
      </c>
    </row>
    <row r="14" spans="1:8">
      <c r="A14" s="37">
        <v>13</v>
      </c>
      <c r="B14" s="37">
        <v>25</v>
      </c>
      <c r="C14" s="37">
        <v>84760</v>
      </c>
      <c r="D14" s="37">
        <v>1224666.3054</v>
      </c>
      <c r="E14" s="37">
        <v>1141771.1817999999</v>
      </c>
      <c r="F14" s="37">
        <v>82895.123600000006</v>
      </c>
      <c r="G14" s="37">
        <v>1141771.1817999999</v>
      </c>
      <c r="H14" s="37">
        <v>6.7687927098578002E-2</v>
      </c>
    </row>
    <row r="15" spans="1:8">
      <c r="A15" s="37">
        <v>14</v>
      </c>
      <c r="B15" s="37">
        <v>26</v>
      </c>
      <c r="C15" s="37">
        <v>69152</v>
      </c>
      <c r="D15" s="37">
        <v>455589.89244127501</v>
      </c>
      <c r="E15" s="37">
        <v>423078.52815595601</v>
      </c>
      <c r="F15" s="37">
        <v>32511.364285318799</v>
      </c>
      <c r="G15" s="37">
        <v>423078.52815595601</v>
      </c>
      <c r="H15" s="37">
        <v>7.1361030665335598E-2</v>
      </c>
    </row>
    <row r="16" spans="1:8">
      <c r="A16" s="37">
        <v>15</v>
      </c>
      <c r="B16" s="37">
        <v>27</v>
      </c>
      <c r="C16" s="37">
        <v>185092.38500000001</v>
      </c>
      <c r="D16" s="37">
        <v>1341621.0852999999</v>
      </c>
      <c r="E16" s="37">
        <v>1310193.7893999999</v>
      </c>
      <c r="F16" s="37">
        <v>31427.295900000001</v>
      </c>
      <c r="G16" s="37">
        <v>1310193.7893999999</v>
      </c>
      <c r="H16" s="37">
        <v>2.3424867307428002E-2</v>
      </c>
    </row>
    <row r="17" spans="1:8">
      <c r="A17" s="37">
        <v>16</v>
      </c>
      <c r="B17" s="37">
        <v>29</v>
      </c>
      <c r="C17" s="37">
        <v>3589339</v>
      </c>
      <c r="D17" s="37">
        <v>22467207.855680302</v>
      </c>
      <c r="E17" s="37">
        <v>27049658.307825599</v>
      </c>
      <c r="F17" s="37">
        <v>-4582450.4521452999</v>
      </c>
      <c r="G17" s="37">
        <v>27049658.307825599</v>
      </c>
      <c r="H17" s="37">
        <v>-0.20396172419737199</v>
      </c>
    </row>
    <row r="18" spans="1:8">
      <c r="A18" s="37">
        <v>17</v>
      </c>
      <c r="B18" s="37">
        <v>31</v>
      </c>
      <c r="C18" s="37">
        <v>25830.09</v>
      </c>
      <c r="D18" s="37">
        <v>239271.60502600399</v>
      </c>
      <c r="E18" s="37">
        <v>198972.35332105</v>
      </c>
      <c r="F18" s="37">
        <v>40299.251704954397</v>
      </c>
      <c r="G18" s="37">
        <v>198972.35332105</v>
      </c>
      <c r="H18" s="37">
        <v>0.16842471425129901</v>
      </c>
    </row>
    <row r="19" spans="1:8">
      <c r="A19" s="37">
        <v>18</v>
      </c>
      <c r="B19" s="37">
        <v>32</v>
      </c>
      <c r="C19" s="37">
        <v>14876.636</v>
      </c>
      <c r="D19" s="37">
        <v>250898.61534359001</v>
      </c>
      <c r="E19" s="37">
        <v>228857.08722335001</v>
      </c>
      <c r="F19" s="37">
        <v>22041.5281202394</v>
      </c>
      <c r="G19" s="37">
        <v>228857.08722335001</v>
      </c>
      <c r="H19" s="37">
        <v>8.78503378348858E-2</v>
      </c>
    </row>
    <row r="20" spans="1:8">
      <c r="A20" s="37">
        <v>19</v>
      </c>
      <c r="B20" s="37">
        <v>33</v>
      </c>
      <c r="C20" s="37">
        <v>38975.697999999997</v>
      </c>
      <c r="D20" s="37">
        <v>581920.16659235302</v>
      </c>
      <c r="E20" s="37">
        <v>457931.82807749597</v>
      </c>
      <c r="F20" s="37">
        <v>123988.33851485699</v>
      </c>
      <c r="G20" s="37">
        <v>457931.82807749597</v>
      </c>
      <c r="H20" s="37">
        <v>0.21306760898306101</v>
      </c>
    </row>
    <row r="21" spans="1:8">
      <c r="A21" s="37">
        <v>20</v>
      </c>
      <c r="B21" s="37">
        <v>34</v>
      </c>
      <c r="C21" s="37">
        <v>43701.186000000002</v>
      </c>
      <c r="D21" s="37">
        <v>281407.59454579098</v>
      </c>
      <c r="E21" s="37">
        <v>204877.89147455199</v>
      </c>
      <c r="F21" s="37">
        <v>76529.703071238895</v>
      </c>
      <c r="G21" s="37">
        <v>204877.89147455199</v>
      </c>
      <c r="H21" s="37">
        <v>0.271953225693011</v>
      </c>
    </row>
    <row r="22" spans="1:8">
      <c r="A22" s="37">
        <v>21</v>
      </c>
      <c r="B22" s="37">
        <v>35</v>
      </c>
      <c r="C22" s="37">
        <v>25415.573</v>
      </c>
      <c r="D22" s="37">
        <v>752648.70595663704</v>
      </c>
      <c r="E22" s="37">
        <v>714571.65743008803</v>
      </c>
      <c r="F22" s="37">
        <v>38077.0485265487</v>
      </c>
      <c r="G22" s="37">
        <v>714571.65743008803</v>
      </c>
      <c r="H22" s="37">
        <v>5.0590731406561999E-2</v>
      </c>
    </row>
    <row r="23" spans="1:8">
      <c r="A23" s="37">
        <v>22</v>
      </c>
      <c r="B23" s="37">
        <v>36</v>
      </c>
      <c r="C23" s="37">
        <v>98056.483999999997</v>
      </c>
      <c r="D23" s="37">
        <v>660445.30944513297</v>
      </c>
      <c r="E23" s="37">
        <v>571224.21595343703</v>
      </c>
      <c r="F23" s="37">
        <v>89221.0934916962</v>
      </c>
      <c r="G23" s="37">
        <v>571224.21595343703</v>
      </c>
      <c r="H23" s="37">
        <v>0.135092326670704</v>
      </c>
    </row>
    <row r="24" spans="1:8">
      <c r="A24" s="37">
        <v>23</v>
      </c>
      <c r="B24" s="37">
        <v>37</v>
      </c>
      <c r="C24" s="37">
        <v>177181.48199999999</v>
      </c>
      <c r="D24" s="37">
        <v>1285414.29948673</v>
      </c>
      <c r="E24" s="37">
        <v>1162838.0533235399</v>
      </c>
      <c r="F24" s="37">
        <v>122576.246163185</v>
      </c>
      <c r="G24" s="37">
        <v>1162838.0533235399</v>
      </c>
      <c r="H24" s="37">
        <v>9.5359329837960194E-2</v>
      </c>
    </row>
    <row r="25" spans="1:8">
      <c r="A25" s="37">
        <v>24</v>
      </c>
      <c r="B25" s="37">
        <v>38</v>
      </c>
      <c r="C25" s="37">
        <v>154694.52299999999</v>
      </c>
      <c r="D25" s="37">
        <v>894125.91968849604</v>
      </c>
      <c r="E25" s="37">
        <v>865024.53954778798</v>
      </c>
      <c r="F25" s="37">
        <v>29101.380140707999</v>
      </c>
      <c r="G25" s="37">
        <v>865024.53954778798</v>
      </c>
      <c r="H25" s="37">
        <v>3.2547295073211399E-2</v>
      </c>
    </row>
    <row r="26" spans="1:8">
      <c r="A26" s="37">
        <v>25</v>
      </c>
      <c r="B26" s="37">
        <v>39</v>
      </c>
      <c r="C26" s="37">
        <v>72798.308000000005</v>
      </c>
      <c r="D26" s="37">
        <v>125264.86905024599</v>
      </c>
      <c r="E26" s="37">
        <v>90752.299986832193</v>
      </c>
      <c r="F26" s="37">
        <v>34512.569063413597</v>
      </c>
      <c r="G26" s="37">
        <v>90752.299986832193</v>
      </c>
      <c r="H26" s="37">
        <v>0.27551674563735801</v>
      </c>
    </row>
    <row r="27" spans="1:8">
      <c r="A27" s="37">
        <v>26</v>
      </c>
      <c r="B27" s="37">
        <v>40</v>
      </c>
      <c r="C27" s="37">
        <v>0.70399999999999996</v>
      </c>
      <c r="D27" s="37">
        <v>15.6319</v>
      </c>
      <c r="E27" s="37">
        <v>40.681600000000003</v>
      </c>
      <c r="F27" s="37">
        <v>-25.049700000000001</v>
      </c>
      <c r="G27" s="37">
        <v>40.681600000000003</v>
      </c>
      <c r="H27" s="37">
        <v>-1.60247314785791</v>
      </c>
    </row>
    <row r="28" spans="1:8">
      <c r="A28" s="37">
        <v>27</v>
      </c>
      <c r="B28" s="37">
        <v>42</v>
      </c>
      <c r="C28" s="37">
        <v>6178.6790000000001</v>
      </c>
      <c r="D28" s="37">
        <v>108765.8833</v>
      </c>
      <c r="E28" s="37">
        <v>88685.465599999996</v>
      </c>
      <c r="F28" s="37">
        <v>20080.417700000002</v>
      </c>
      <c r="G28" s="37">
        <v>88685.465599999996</v>
      </c>
      <c r="H28" s="37">
        <v>0.18462055463305399</v>
      </c>
    </row>
    <row r="29" spans="1:8">
      <c r="A29" s="37">
        <v>28</v>
      </c>
      <c r="B29" s="37">
        <v>75</v>
      </c>
      <c r="C29" s="37">
        <v>139</v>
      </c>
      <c r="D29" s="37">
        <v>85200.854700854703</v>
      </c>
      <c r="E29" s="37">
        <v>80241.940170940201</v>
      </c>
      <c r="F29" s="37">
        <v>4958.9145299145302</v>
      </c>
      <c r="G29" s="37">
        <v>80241.940170940201</v>
      </c>
      <c r="H29" s="37">
        <v>5.8202638310678602E-2</v>
      </c>
    </row>
    <row r="30" spans="1:8">
      <c r="A30" s="37">
        <v>29</v>
      </c>
      <c r="B30" s="37">
        <v>76</v>
      </c>
      <c r="C30" s="37">
        <v>1864</v>
      </c>
      <c r="D30" s="37">
        <v>367730.44263076899</v>
      </c>
      <c r="E30" s="37">
        <v>351667.67238547001</v>
      </c>
      <c r="F30" s="37">
        <v>16062.7702452991</v>
      </c>
      <c r="G30" s="37">
        <v>351667.67238547001</v>
      </c>
      <c r="H30" s="37">
        <v>4.3680828082616599E-2</v>
      </c>
    </row>
    <row r="31" spans="1:8">
      <c r="A31" s="30">
        <v>30</v>
      </c>
      <c r="B31" s="39">
        <v>99</v>
      </c>
      <c r="C31" s="40">
        <v>22</v>
      </c>
      <c r="D31" s="40">
        <v>7035.3263747069004</v>
      </c>
      <c r="E31" s="40">
        <v>6598.4667725588097</v>
      </c>
      <c r="F31" s="30">
        <v>436.85960214809802</v>
      </c>
      <c r="G31" s="30">
        <v>6598.4667725588097</v>
      </c>
      <c r="H31" s="30">
        <v>6.2095143690657502E-2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42</v>
      </c>
      <c r="D33" s="34">
        <v>64068.44</v>
      </c>
      <c r="E33" s="34">
        <v>63864.09</v>
      </c>
      <c r="F33" s="30"/>
      <c r="G33" s="30"/>
      <c r="H33" s="30"/>
    </row>
    <row r="34" spans="1:8">
      <c r="A34" s="30"/>
      <c r="B34" s="33">
        <v>71</v>
      </c>
      <c r="C34" s="34">
        <v>28</v>
      </c>
      <c r="D34" s="34">
        <v>56469.68</v>
      </c>
      <c r="E34" s="34">
        <v>63974.44</v>
      </c>
      <c r="F34" s="30"/>
      <c r="G34" s="30"/>
      <c r="H34" s="30"/>
    </row>
    <row r="35" spans="1:8">
      <c r="A35" s="30"/>
      <c r="B35" s="33">
        <v>72</v>
      </c>
      <c r="C35" s="34">
        <v>9</v>
      </c>
      <c r="D35" s="34">
        <v>20499.16</v>
      </c>
      <c r="E35" s="34">
        <v>20559.46</v>
      </c>
      <c r="F35" s="30"/>
      <c r="G35" s="30"/>
      <c r="H35" s="30"/>
    </row>
    <row r="36" spans="1:8">
      <c r="A36" s="30"/>
      <c r="B36" s="33">
        <v>73</v>
      </c>
      <c r="C36" s="34">
        <v>42</v>
      </c>
      <c r="D36" s="34">
        <v>65252.18</v>
      </c>
      <c r="E36" s="34">
        <v>73095.259999999995</v>
      </c>
      <c r="F36" s="30"/>
      <c r="G36" s="30"/>
      <c r="H36" s="30"/>
    </row>
    <row r="37" spans="1:8">
      <c r="A37" s="30"/>
      <c r="B37" s="33">
        <v>77</v>
      </c>
      <c r="C37" s="34">
        <v>56</v>
      </c>
      <c r="D37" s="34">
        <v>81586.91</v>
      </c>
      <c r="E37" s="34">
        <v>86845.4</v>
      </c>
      <c r="F37" s="30"/>
      <c r="G37" s="30"/>
      <c r="H37" s="30"/>
    </row>
    <row r="38" spans="1:8">
      <c r="A38" s="30"/>
      <c r="B38" s="33">
        <v>78</v>
      </c>
      <c r="C38" s="34">
        <v>34</v>
      </c>
      <c r="D38" s="34">
        <v>29466.68</v>
      </c>
      <c r="E38" s="34">
        <v>25323.31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2016-03-09T00:45:18Z</dcterms:modified>
</cp:coreProperties>
</file>