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<sst xmlns="http://schemas.openxmlformats.org/spreadsheetml/2006/main" count="118" uniqueCount="77">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</sst>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15052370.531400001</v>
      </c>
      <c r="F3" s="25">
        <f>RA!I7</f>
        <v>1449570.8314</v>
      </c>
      <c r="G3" s="16">
        <f>SUM(G4:G41)</f>
        <v>13602799.699999999</v>
      </c>
      <c r="H3" s="27">
        <f>RA!J7</f>
        <v>9.6301830225088008</v>
      </c>
      <c r="I3" s="20">
        <f>SUM(I4:I41)</f>
        <v>15052374.225810466</v>
      </c>
      <c r="J3" s="21">
        <f>SUM(J4:J41)</f>
        <v>13602800.409201352</v>
      </c>
      <c r="K3" s="22">
        <f>E3-I3</f>
        <v>-3.694410465657711</v>
      </c>
      <c r="L3" s="22">
        <f>G3-J3</f>
        <v>-0.70920135267078876</v>
      </c>
    </row>
    <row r="4" spans="1:13">
      <c r="A4" s="68">
        <f>RA!A8</f>
        <v>42452</v>
      </c>
      <c r="B4" s="12">
        <v>12</v>
      </c>
      <c r="C4" s="63" t="s">
        <v>6</v>
      </c>
      <c r="D4" s="63"/>
      <c r="E4" s="15">
        <f>VLOOKUP(C4,RA!B8:D36,3,0)</f>
        <v>485643.93680000002</v>
      </c>
      <c r="F4" s="25">
        <f>VLOOKUP(C4,RA!B8:I39,8,0)</f>
        <v>122871.6069</v>
      </c>
      <c r="G4" s="16">
        <f t="shared" ref="G4:G41" si="0">E4-F4</f>
        <v>362772.32990000001</v>
      </c>
      <c r="H4" s="27">
        <f>RA!J8</f>
        <v>25.3007599991105</v>
      </c>
      <c r="I4" s="20">
        <f>VLOOKUP(B4,RMS!B:D,3,FALSE)</f>
        <v>485644.54989743599</v>
      </c>
      <c r="J4" s="21">
        <f>VLOOKUP(B4,RMS!B:E,4,FALSE)</f>
        <v>362772.34156581201</v>
      </c>
      <c r="K4" s="22">
        <f t="shared" ref="K4:K41" si="1">E4-I4</f>
        <v>-0.6130974359693937</v>
      </c>
      <c r="L4" s="22">
        <f t="shared" ref="L4:L41" si="2">G4-J4</f>
        <v>-1.1665811995044351E-2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64992.835800000001</v>
      </c>
      <c r="F5" s="25">
        <f>VLOOKUP(C5,RA!B9:I40,8,0)</f>
        <v>14415.036099999999</v>
      </c>
      <c r="G5" s="16">
        <f t="shared" si="0"/>
        <v>50577.799700000003</v>
      </c>
      <c r="H5" s="27">
        <f>RA!J9</f>
        <v>22.1794231972872</v>
      </c>
      <c r="I5" s="20">
        <f>VLOOKUP(B5,RMS!B:D,3,FALSE)</f>
        <v>64992.872465811997</v>
      </c>
      <c r="J5" s="21">
        <f>VLOOKUP(B5,RMS!B:E,4,FALSE)</f>
        <v>50577.815421367501</v>
      </c>
      <c r="K5" s="22">
        <f t="shared" si="1"/>
        <v>-3.6665811996499542E-2</v>
      </c>
      <c r="L5" s="22">
        <f t="shared" si="2"/>
        <v>-1.5721367497462779E-2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87803.629700000005</v>
      </c>
      <c r="F6" s="25">
        <f>VLOOKUP(C6,RA!B10:I41,8,0)</f>
        <v>24890.209299999999</v>
      </c>
      <c r="G6" s="16">
        <f t="shared" si="0"/>
        <v>62913.420400000003</v>
      </c>
      <c r="H6" s="27">
        <f>RA!J10</f>
        <v>28.3475858401785</v>
      </c>
      <c r="I6" s="20">
        <f>VLOOKUP(B6,RMS!B:D,3,FALSE)</f>
        <v>87805.470678435799</v>
      </c>
      <c r="J6" s="21">
        <f>VLOOKUP(B6,RMS!B:E,4,FALSE)</f>
        <v>62913.420437124099</v>
      </c>
      <c r="K6" s="22">
        <f>E6-I6</f>
        <v>-1.8409784357936587</v>
      </c>
      <c r="L6" s="22">
        <f t="shared" si="2"/>
        <v>-3.7124096706975251E-5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39871.589599999999</v>
      </c>
      <c r="F7" s="25">
        <f>VLOOKUP(C7,RA!B11:I42,8,0)</f>
        <v>8846.4346999999998</v>
      </c>
      <c r="G7" s="16">
        <f t="shared" si="0"/>
        <v>31025.154900000001</v>
      </c>
      <c r="H7" s="27">
        <f>RA!J11</f>
        <v>22.1873137959867</v>
      </c>
      <c r="I7" s="20">
        <f>VLOOKUP(B7,RMS!B:D,3,FALSE)</f>
        <v>39871.618943400703</v>
      </c>
      <c r="J7" s="21">
        <f>VLOOKUP(B7,RMS!B:E,4,FALSE)</f>
        <v>31025.1547485667</v>
      </c>
      <c r="K7" s="22">
        <f t="shared" si="1"/>
        <v>-2.934340070351027E-2</v>
      </c>
      <c r="L7" s="22">
        <f t="shared" si="2"/>
        <v>1.514333016530145E-4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98303.156499999997</v>
      </c>
      <c r="F8" s="25">
        <f>VLOOKUP(C8,RA!B12:I43,8,0)</f>
        <v>15599.737800000001</v>
      </c>
      <c r="G8" s="16">
        <f t="shared" si="0"/>
        <v>82703.418699999995</v>
      </c>
      <c r="H8" s="27">
        <f>RA!J12</f>
        <v>15.8690100658161</v>
      </c>
      <c r="I8" s="20">
        <f>VLOOKUP(B8,RMS!B:D,3,FALSE)</f>
        <v>98303.151079487201</v>
      </c>
      <c r="J8" s="21">
        <f>VLOOKUP(B8,RMS!B:E,4,FALSE)</f>
        <v>82703.417461538498</v>
      </c>
      <c r="K8" s="22">
        <f t="shared" si="1"/>
        <v>5.4205127962632105E-3</v>
      </c>
      <c r="L8" s="22">
        <f t="shared" si="2"/>
        <v>1.2384614965412766E-3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171286.4461</v>
      </c>
      <c r="F9" s="25">
        <f>VLOOKUP(C9,RA!B13:I44,8,0)</f>
        <v>50783.1924</v>
      </c>
      <c r="G9" s="16">
        <f t="shared" si="0"/>
        <v>120503.2537</v>
      </c>
      <c r="H9" s="27">
        <f>RA!J13</f>
        <v>29.648109092269902</v>
      </c>
      <c r="I9" s="20">
        <f>VLOOKUP(B9,RMS!B:D,3,FALSE)</f>
        <v>171286.56586153799</v>
      </c>
      <c r="J9" s="21">
        <f>VLOOKUP(B9,RMS!B:E,4,FALSE)</f>
        <v>120503.251488034</v>
      </c>
      <c r="K9" s="22">
        <f t="shared" si="1"/>
        <v>-0.11976153799332678</v>
      </c>
      <c r="L9" s="22">
        <f t="shared" si="2"/>
        <v>2.2119659988675267E-3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129366.1989</v>
      </c>
      <c r="F10" s="25">
        <f>VLOOKUP(C10,RA!B14:I44,8,0)</f>
        <v>23983.6999</v>
      </c>
      <c r="G10" s="16">
        <f t="shared" si="0"/>
        <v>105382.49900000001</v>
      </c>
      <c r="H10" s="27">
        <f>RA!J14</f>
        <v>18.5393867207456</v>
      </c>
      <c r="I10" s="20">
        <f>VLOOKUP(B10,RMS!B:D,3,FALSE)</f>
        <v>129366.20158717901</v>
      </c>
      <c r="J10" s="21">
        <f>VLOOKUP(B10,RMS!B:E,4,FALSE)</f>
        <v>105382.503220513</v>
      </c>
      <c r="K10" s="22">
        <f t="shared" si="1"/>
        <v>-2.6871790032600984E-3</v>
      </c>
      <c r="L10" s="22">
        <f t="shared" si="2"/>
        <v>-4.2205129866488278E-3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61671.975400000003</v>
      </c>
      <c r="F11" s="25">
        <f>VLOOKUP(C11,RA!B15:I45,8,0)</f>
        <v>8662.7934000000005</v>
      </c>
      <c r="G11" s="16">
        <f t="shared" si="0"/>
        <v>53009.182000000001</v>
      </c>
      <c r="H11" s="27">
        <f>RA!J15</f>
        <v>14.0465638465668</v>
      </c>
      <c r="I11" s="20">
        <f>VLOOKUP(B11,RMS!B:D,3,FALSE)</f>
        <v>61672.049547008501</v>
      </c>
      <c r="J11" s="21">
        <f>VLOOKUP(B11,RMS!B:E,4,FALSE)</f>
        <v>53009.1827188034</v>
      </c>
      <c r="K11" s="22">
        <f t="shared" si="1"/>
        <v>-7.4147008497675415E-2</v>
      </c>
      <c r="L11" s="22">
        <f t="shared" si="2"/>
        <v>-7.1880339964991435E-4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576986.94680000003</v>
      </c>
      <c r="F12" s="25">
        <f>VLOOKUP(C12,RA!B16:I46,8,0)</f>
        <v>20595.599099999999</v>
      </c>
      <c r="G12" s="16">
        <f t="shared" si="0"/>
        <v>556391.34770000004</v>
      </c>
      <c r="H12" s="27">
        <f>RA!J16</f>
        <v>3.56950867159548</v>
      </c>
      <c r="I12" s="20">
        <f>VLOOKUP(B12,RMS!B:D,3,FALSE)</f>
        <v>576986.38356837595</v>
      </c>
      <c r="J12" s="21">
        <f>VLOOKUP(B12,RMS!B:E,4,FALSE)</f>
        <v>556391.34849401703</v>
      </c>
      <c r="K12" s="22">
        <f t="shared" si="1"/>
        <v>0.56323162408079952</v>
      </c>
      <c r="L12" s="22">
        <f t="shared" si="2"/>
        <v>-7.9401698894798756E-4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507287.02149999997</v>
      </c>
      <c r="F13" s="25">
        <f>VLOOKUP(C13,RA!B17:I47,8,0)</f>
        <v>50782.957999999999</v>
      </c>
      <c r="G13" s="16">
        <f t="shared" si="0"/>
        <v>456504.06349999999</v>
      </c>
      <c r="H13" s="27">
        <f>RA!J17</f>
        <v>10.0106952962919</v>
      </c>
      <c r="I13" s="20">
        <f>VLOOKUP(B13,RMS!B:D,3,FALSE)</f>
        <v>507287.01096923102</v>
      </c>
      <c r="J13" s="21">
        <f>VLOOKUP(B13,RMS!B:E,4,FALSE)</f>
        <v>456504.06511538499</v>
      </c>
      <c r="K13" s="22">
        <f t="shared" si="1"/>
        <v>1.0530768951866776E-2</v>
      </c>
      <c r="L13" s="22">
        <f t="shared" si="2"/>
        <v>-1.6153850010596216E-3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1333982.1314000001</v>
      </c>
      <c r="F14" s="25">
        <f>VLOOKUP(C14,RA!B18:I48,8,0)</f>
        <v>196606.427</v>
      </c>
      <c r="G14" s="16">
        <f t="shared" si="0"/>
        <v>1137375.7044000002</v>
      </c>
      <c r="H14" s="27">
        <f>RA!J18</f>
        <v>14.7383103845374</v>
      </c>
      <c r="I14" s="20">
        <f>VLOOKUP(B14,RMS!B:D,3,FALSE)</f>
        <v>1333982.22074872</v>
      </c>
      <c r="J14" s="21">
        <f>VLOOKUP(B14,RMS!B:E,4,FALSE)</f>
        <v>1137375.7003529901</v>
      </c>
      <c r="K14" s="22">
        <f t="shared" si="1"/>
        <v>-8.9348719920963049E-2</v>
      </c>
      <c r="L14" s="22">
        <f t="shared" si="2"/>
        <v>4.0470100939273834E-3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625159.79610000004</v>
      </c>
      <c r="F15" s="25">
        <f>VLOOKUP(C15,RA!B19:I49,8,0)</f>
        <v>42559.634599999998</v>
      </c>
      <c r="G15" s="16">
        <f t="shared" si="0"/>
        <v>582600.16150000005</v>
      </c>
      <c r="H15" s="27">
        <f>RA!J19</f>
        <v>6.8078009599312397</v>
      </c>
      <c r="I15" s="20">
        <f>VLOOKUP(B15,RMS!B:D,3,FALSE)</f>
        <v>625159.76182393194</v>
      </c>
      <c r="J15" s="21">
        <f>VLOOKUP(B15,RMS!B:E,4,FALSE)</f>
        <v>582600.16134786303</v>
      </c>
      <c r="K15" s="22">
        <f t="shared" si="1"/>
        <v>3.4276068094186485E-2</v>
      </c>
      <c r="L15" s="22">
        <f t="shared" si="2"/>
        <v>1.5213701408356428E-4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824080.50439999998</v>
      </c>
      <c r="F16" s="25">
        <f>VLOOKUP(C16,RA!B20:I50,8,0)</f>
        <v>90441.065100000007</v>
      </c>
      <c r="G16" s="16">
        <f t="shared" si="0"/>
        <v>733639.43929999997</v>
      </c>
      <c r="H16" s="27">
        <f>RA!J20</f>
        <v>10.974785183863601</v>
      </c>
      <c r="I16" s="20">
        <f>VLOOKUP(B16,RMS!B:D,3,FALSE)</f>
        <v>824080.49959999998</v>
      </c>
      <c r="J16" s="21">
        <f>VLOOKUP(B16,RMS!B:E,4,FALSE)</f>
        <v>733639.43929999997</v>
      </c>
      <c r="K16" s="22">
        <f t="shared" si="1"/>
        <v>4.7999999951571226E-3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322764.60840000003</v>
      </c>
      <c r="F17" s="25">
        <f>VLOOKUP(C17,RA!B21:I51,8,0)</f>
        <v>43751.419600000001</v>
      </c>
      <c r="G17" s="16">
        <f t="shared" si="0"/>
        <v>279013.1888</v>
      </c>
      <c r="H17" s="27">
        <f>RA!J21</f>
        <v>13.5552097291222</v>
      </c>
      <c r="I17" s="20">
        <f>VLOOKUP(B17,RMS!B:D,3,FALSE)</f>
        <v>322764.44662948302</v>
      </c>
      <c r="J17" s="21">
        <f>VLOOKUP(B17,RMS!B:E,4,FALSE)</f>
        <v>279013.18877211201</v>
      </c>
      <c r="K17" s="22">
        <f t="shared" si="1"/>
        <v>0.16177051700651646</v>
      </c>
      <c r="L17" s="22">
        <f t="shared" si="2"/>
        <v>2.7887988835573196E-5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955473.90269999998</v>
      </c>
      <c r="F18" s="25">
        <f>VLOOKUP(C18,RA!B22:I52,8,0)</f>
        <v>53024.024100000002</v>
      </c>
      <c r="G18" s="16">
        <f t="shared" si="0"/>
        <v>902449.87859999994</v>
      </c>
      <c r="H18" s="27">
        <f>RA!J22</f>
        <v>5.5494999863589696</v>
      </c>
      <c r="I18" s="20">
        <f>VLOOKUP(B18,RMS!B:D,3,FALSE)</f>
        <v>955474.61490000004</v>
      </c>
      <c r="J18" s="21">
        <f>VLOOKUP(B18,RMS!B:E,4,FALSE)</f>
        <v>902449.87829999998</v>
      </c>
      <c r="K18" s="22">
        <f t="shared" si="1"/>
        <v>-0.71220000006724149</v>
      </c>
      <c r="L18" s="22">
        <f t="shared" si="2"/>
        <v>2.9999995604157448E-4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2199330.5019</v>
      </c>
      <c r="F19" s="25">
        <f>VLOOKUP(C19,RA!B23:I53,8,0)</f>
        <v>201001.5932</v>
      </c>
      <c r="G19" s="16">
        <f t="shared" si="0"/>
        <v>1998328.9087</v>
      </c>
      <c r="H19" s="27">
        <f>RA!J23</f>
        <v>9.1392172766373605</v>
      </c>
      <c r="I19" s="20">
        <f>VLOOKUP(B19,RMS!B:D,3,FALSE)</f>
        <v>2199331.5421042698</v>
      </c>
      <c r="J19" s="21">
        <f>VLOOKUP(B19,RMS!B:E,4,FALSE)</f>
        <v>1998328.9310196601</v>
      </c>
      <c r="K19" s="22">
        <f t="shared" si="1"/>
        <v>-1.040204269811511</v>
      </c>
      <c r="L19" s="22">
        <f t="shared" si="2"/>
        <v>-2.2319660056382418E-2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195220.69149999999</v>
      </c>
      <c r="F20" s="25">
        <f>VLOOKUP(C20,RA!B24:I54,8,0)</f>
        <v>33373.770600000003</v>
      </c>
      <c r="G20" s="16">
        <f t="shared" si="0"/>
        <v>161846.92089999997</v>
      </c>
      <c r="H20" s="27">
        <f>RA!J24</f>
        <v>17.0954064057293</v>
      </c>
      <c r="I20" s="20">
        <f>VLOOKUP(B20,RMS!B:D,3,FALSE)</f>
        <v>195220.684979563</v>
      </c>
      <c r="J20" s="21">
        <f>VLOOKUP(B20,RMS!B:E,4,FALSE)</f>
        <v>161846.92022875501</v>
      </c>
      <c r="K20" s="22">
        <f t="shared" si="1"/>
        <v>6.5204369893763214E-3</v>
      </c>
      <c r="L20" s="22">
        <f t="shared" si="2"/>
        <v>6.7124495399184525E-4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219730.32010000001</v>
      </c>
      <c r="F21" s="25">
        <f>VLOOKUP(C21,RA!B25:I55,8,0)</f>
        <v>16012.3287</v>
      </c>
      <c r="G21" s="16">
        <f t="shared" si="0"/>
        <v>203717.9914</v>
      </c>
      <c r="H21" s="27">
        <f>RA!J25</f>
        <v>7.2872640847711603</v>
      </c>
      <c r="I21" s="20">
        <f>VLOOKUP(B21,RMS!B:D,3,FALSE)</f>
        <v>219730.29640769999</v>
      </c>
      <c r="J21" s="21">
        <f>VLOOKUP(B21,RMS!B:E,4,FALSE)</f>
        <v>203717.99207637401</v>
      </c>
      <c r="K21" s="22">
        <f t="shared" si="1"/>
        <v>2.3692300019320101E-2</v>
      </c>
      <c r="L21" s="22">
        <f t="shared" si="2"/>
        <v>-6.763740093447268E-4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517148.77220000001</v>
      </c>
      <c r="F22" s="25">
        <f>VLOOKUP(C22,RA!B26:I56,8,0)</f>
        <v>113258.9826</v>
      </c>
      <c r="G22" s="16">
        <f t="shared" si="0"/>
        <v>403889.78960000002</v>
      </c>
      <c r="H22" s="27">
        <f>RA!J26</f>
        <v>21.900657738813798</v>
      </c>
      <c r="I22" s="20">
        <f>VLOOKUP(B22,RMS!B:D,3,FALSE)</f>
        <v>517148.73906544899</v>
      </c>
      <c r="J22" s="21">
        <f>VLOOKUP(B22,RMS!B:E,4,FALSE)</f>
        <v>403889.76941956999</v>
      </c>
      <c r="K22" s="22">
        <f t="shared" si="1"/>
        <v>3.3134551020339131E-2</v>
      </c>
      <c r="L22" s="22">
        <f t="shared" si="2"/>
        <v>2.0180430030450225E-2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227987.1004</v>
      </c>
      <c r="F23" s="25">
        <f>VLOOKUP(C23,RA!B27:I57,8,0)</f>
        <v>61210.501300000004</v>
      </c>
      <c r="G23" s="16">
        <f t="shared" si="0"/>
        <v>166776.59909999999</v>
      </c>
      <c r="H23" s="27">
        <f>RA!J27</f>
        <v>26.848230093986501</v>
      </c>
      <c r="I23" s="20">
        <f>VLOOKUP(B23,RMS!B:D,3,FALSE)</f>
        <v>227986.92798834399</v>
      </c>
      <c r="J23" s="21">
        <f>VLOOKUP(B23,RMS!B:E,4,FALSE)</f>
        <v>166776.63016533401</v>
      </c>
      <c r="K23" s="22">
        <f t="shared" si="1"/>
        <v>0.17241165600717068</v>
      </c>
      <c r="L23" s="22">
        <f t="shared" si="2"/>
        <v>-3.106533401296474E-2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761925.5969</v>
      </c>
      <c r="F24" s="25">
        <f>VLOOKUP(C24,RA!B28:I58,8,0)</f>
        <v>26019.944899999999</v>
      </c>
      <c r="G24" s="16">
        <f t="shared" si="0"/>
        <v>735905.652</v>
      </c>
      <c r="H24" s="27">
        <f>RA!J28</f>
        <v>3.4150243811030601</v>
      </c>
      <c r="I24" s="20">
        <f>VLOOKUP(B24,RMS!B:D,3,FALSE)</f>
        <v>761925.59687168105</v>
      </c>
      <c r="J24" s="21">
        <f>VLOOKUP(B24,RMS!B:E,4,FALSE)</f>
        <v>735905.641476991</v>
      </c>
      <c r="K24" s="22">
        <f t="shared" si="1"/>
        <v>2.8318958356976509E-5</v>
      </c>
      <c r="L24" s="22">
        <f t="shared" si="2"/>
        <v>1.0523008997552097E-2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816514.70589999994</v>
      </c>
      <c r="F25" s="25">
        <f>VLOOKUP(C25,RA!B29:I59,8,0)</f>
        <v>107179.4817</v>
      </c>
      <c r="G25" s="16">
        <f t="shared" si="0"/>
        <v>709335.22419999994</v>
      </c>
      <c r="H25" s="27">
        <f>RA!J29</f>
        <v>13.126460665746601</v>
      </c>
      <c r="I25" s="20">
        <f>VLOOKUP(B25,RMS!B:D,3,FALSE)</f>
        <v>816514.72281858395</v>
      </c>
      <c r="J25" s="21">
        <f>VLOOKUP(B25,RMS!B:E,4,FALSE)</f>
        <v>709335.18952347303</v>
      </c>
      <c r="K25" s="22">
        <f t="shared" si="1"/>
        <v>-1.6918584005907178E-2</v>
      </c>
      <c r="L25" s="22">
        <f t="shared" si="2"/>
        <v>3.4676526905968785E-2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1492541.4787000001</v>
      </c>
      <c r="F26" s="25">
        <f>VLOOKUP(C26,RA!B30:I60,8,0)</f>
        <v>116535.2335</v>
      </c>
      <c r="G26" s="16">
        <f t="shared" si="0"/>
        <v>1376006.2452</v>
      </c>
      <c r="H26" s="27">
        <f>RA!J30</f>
        <v>7.80783885493768</v>
      </c>
      <c r="I26" s="20">
        <f>VLOOKUP(B26,RMS!B:D,3,FALSE)</f>
        <v>1492541.4108185801</v>
      </c>
      <c r="J26" s="21">
        <f>VLOOKUP(B26,RMS!B:E,4,FALSE)</f>
        <v>1376007.00263696</v>
      </c>
      <c r="K26" s="22">
        <f t="shared" si="1"/>
        <v>6.7881420021876693E-2</v>
      </c>
      <c r="L26" s="22">
        <f t="shared" si="2"/>
        <v>-0.75743696000427008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1450093.6362000001</v>
      </c>
      <c r="F27" s="25">
        <f>VLOOKUP(C27,RA!B31:I61,8,0)</f>
        <v>-50546.745900000002</v>
      </c>
      <c r="G27" s="16">
        <f t="shared" si="0"/>
        <v>1500640.3821</v>
      </c>
      <c r="H27" s="27">
        <f>RA!J31</f>
        <v>-3.4857573771897101</v>
      </c>
      <c r="I27" s="20">
        <f>VLOOKUP(B27,RMS!B:D,3,FALSE)</f>
        <v>1450093.8874424801</v>
      </c>
      <c r="J27" s="21">
        <f>VLOOKUP(B27,RMS!B:E,4,FALSE)</f>
        <v>1500640.31802743</v>
      </c>
      <c r="K27" s="22">
        <f t="shared" si="1"/>
        <v>-0.25124248000793159</v>
      </c>
      <c r="L27" s="22">
        <f t="shared" si="2"/>
        <v>6.4072570065036416E-2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104191.1225</v>
      </c>
      <c r="F28" s="25">
        <f>VLOOKUP(C28,RA!B32:I62,8,0)</f>
        <v>30347.822</v>
      </c>
      <c r="G28" s="16">
        <f t="shared" si="0"/>
        <v>73843.300499999998</v>
      </c>
      <c r="H28" s="27">
        <f>RA!J32</f>
        <v>29.1270707828299</v>
      </c>
      <c r="I28" s="20">
        <f>VLOOKUP(B28,RMS!B:D,3,FALSE)</f>
        <v>104191.080451456</v>
      </c>
      <c r="J28" s="21">
        <f>VLOOKUP(B28,RMS!B:E,4,FALSE)</f>
        <v>73843.302024282704</v>
      </c>
      <c r="K28" s="22">
        <f t="shared" si="1"/>
        <v>4.2048543997225352E-2</v>
      </c>
      <c r="L28" s="22">
        <f t="shared" si="2"/>
        <v>-1.5242827066686004E-3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106972.0496</v>
      </c>
      <c r="F30" s="25">
        <f>VLOOKUP(C30,RA!B34:I65,8,0)</f>
        <v>13245.307000000001</v>
      </c>
      <c r="G30" s="16">
        <f t="shared" si="0"/>
        <v>93726.742599999998</v>
      </c>
      <c r="H30" s="27">
        <f>RA!J34</f>
        <v>12.3820260054174</v>
      </c>
      <c r="I30" s="20">
        <f>VLOOKUP(B30,RMS!B:D,3,FALSE)</f>
        <v>106972.0491</v>
      </c>
      <c r="J30" s="21">
        <f>VLOOKUP(B30,RMS!B:E,4,FALSE)</f>
        <v>93726.739400000006</v>
      </c>
      <c r="K30" s="22">
        <f t="shared" si="1"/>
        <v>4.999999946448952E-4</v>
      </c>
      <c r="L30" s="22">
        <f t="shared" si="2"/>
        <v>3.1999999919207767E-3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48578.63</v>
      </c>
      <c r="F31" s="25">
        <f>VLOOKUP(C31,RA!B35:I66,8,0)</f>
        <v>-152.47999999999999</v>
      </c>
      <c r="G31" s="16">
        <f t="shared" si="0"/>
        <v>48731.11</v>
      </c>
      <c r="H31" s="27">
        <f>RA!J35</f>
        <v>-0.31388287401270898</v>
      </c>
      <c r="I31" s="20">
        <f>VLOOKUP(B31,RMS!B:D,3,FALSE)</f>
        <v>48578.63</v>
      </c>
      <c r="J31" s="21">
        <f>VLOOKUP(B31,RMS!B:E,4,FALSE)</f>
        <v>48731.11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83818.86</v>
      </c>
      <c r="F32" s="25">
        <f>VLOOKUP(C32,RA!B34:I66,8,0)</f>
        <v>-4794.96</v>
      </c>
      <c r="G32" s="16">
        <f t="shared" si="0"/>
        <v>88613.82</v>
      </c>
      <c r="H32" s="27">
        <f>RA!J35</f>
        <v>-0.31388287401270898</v>
      </c>
      <c r="I32" s="20">
        <f>VLOOKUP(B32,RMS!B:D,3,FALSE)</f>
        <v>83818.86</v>
      </c>
      <c r="J32" s="21">
        <f>VLOOKUP(B32,RMS!B:E,4,FALSE)</f>
        <v>88613.82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-1471.75</v>
      </c>
      <c r="F33" s="25">
        <f>VLOOKUP(C33,RA!B34:I67,8,0)</f>
        <v>214.58</v>
      </c>
      <c r="G33" s="16">
        <f t="shared" si="0"/>
        <v>-1686.33</v>
      </c>
      <c r="H33" s="27">
        <f>RA!J34</f>
        <v>12.3820260054174</v>
      </c>
      <c r="I33" s="20">
        <f>VLOOKUP(B33,RMS!B:D,3,FALSE)</f>
        <v>-1471.75</v>
      </c>
      <c r="J33" s="21">
        <f>VLOOKUP(B33,RMS!B:E,4,FALSE)</f>
        <v>-1686.33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55886.01</v>
      </c>
      <c r="F34" s="25">
        <f>VLOOKUP(C34,RA!B35:I68,8,0)</f>
        <v>-4457.54</v>
      </c>
      <c r="G34" s="16">
        <f t="shared" si="0"/>
        <v>60343.55</v>
      </c>
      <c r="H34" s="27">
        <f>RA!J35</f>
        <v>-0.31388287401270898</v>
      </c>
      <c r="I34" s="20">
        <f>VLOOKUP(B34,RMS!B:D,3,FALSE)</f>
        <v>55886.01</v>
      </c>
      <c r="J34" s="21">
        <f>VLOOKUP(B34,RMS!B:E,4,FALSE)</f>
        <v>60343.55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42.74</v>
      </c>
      <c r="F35" s="25">
        <f>VLOOKUP(C35,RA!B36:I69,8,0)</f>
        <v>-2735.04</v>
      </c>
      <c r="G35" s="16">
        <f t="shared" si="0"/>
        <v>2777.7799999999997</v>
      </c>
      <c r="H35" s="27">
        <f>RA!J36</f>
        <v>-5.7206218266390199</v>
      </c>
      <c r="I35" s="20">
        <f>VLOOKUP(B35,RMS!B:D,3,FALSE)</f>
        <v>42.74</v>
      </c>
      <c r="J35" s="21">
        <f>VLOOKUP(B35,RMS!B:E,4,FALSE)</f>
        <v>2777.78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67943.59</v>
      </c>
      <c r="F36" s="25">
        <f>VLOOKUP(C36,RA!B8:I69,8,0)</f>
        <v>4222.8121000000001</v>
      </c>
      <c r="G36" s="16">
        <f t="shared" si="0"/>
        <v>63720.777899999994</v>
      </c>
      <c r="H36" s="27">
        <f>RA!J36</f>
        <v>-5.7206218266390199</v>
      </c>
      <c r="I36" s="20">
        <f>VLOOKUP(B36,RMS!B:D,3,FALSE)</f>
        <v>67943.589743589706</v>
      </c>
      <c r="J36" s="21">
        <f>VLOOKUP(B36,RMS!B:E,4,FALSE)</f>
        <v>63720.777777777803</v>
      </c>
      <c r="K36" s="22">
        <f t="shared" si="1"/>
        <v>2.5641029060352594E-4</v>
      </c>
      <c r="L36" s="22">
        <f t="shared" si="2"/>
        <v>1.2222219083923846E-4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339443.78269999998</v>
      </c>
      <c r="F37" s="25">
        <f>VLOOKUP(C37,RA!B8:I70,8,0)</f>
        <v>19050.022199999999</v>
      </c>
      <c r="G37" s="16">
        <f t="shared" si="0"/>
        <v>320393.76049999997</v>
      </c>
      <c r="H37" s="27">
        <f>RA!J37</f>
        <v>-14.579921861729201</v>
      </c>
      <c r="I37" s="20">
        <f>VLOOKUP(B37,RMS!B:D,3,FALSE)</f>
        <v>339443.777180342</v>
      </c>
      <c r="J37" s="21">
        <f>VLOOKUP(B37,RMS!B:E,4,FALSE)</f>
        <v>320393.76373076899</v>
      </c>
      <c r="K37" s="22">
        <f t="shared" si="1"/>
        <v>5.5196579778566957E-3</v>
      </c>
      <c r="L37" s="22">
        <f t="shared" si="2"/>
        <v>-3.2307690125890076E-3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30273.53</v>
      </c>
      <c r="F38" s="25">
        <f>VLOOKUP(C38,RA!B9:I71,8,0)</f>
        <v>-3905.13</v>
      </c>
      <c r="G38" s="16">
        <f t="shared" si="0"/>
        <v>34178.659999999996</v>
      </c>
      <c r="H38" s="27">
        <f>RA!J38</f>
        <v>-7.9761285516715201</v>
      </c>
      <c r="I38" s="20">
        <f>VLOOKUP(B38,RMS!B:D,3,FALSE)</f>
        <v>30273.53</v>
      </c>
      <c r="J38" s="21">
        <f>VLOOKUP(B38,RMS!B:E,4,FALSE)</f>
        <v>34178.660000000003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42518.84</v>
      </c>
      <c r="F39" s="25">
        <f>VLOOKUP(C39,RA!B10:I72,8,0)</f>
        <v>6071.47</v>
      </c>
      <c r="G39" s="16">
        <f t="shared" si="0"/>
        <v>36447.369999999995</v>
      </c>
      <c r="H39" s="27">
        <f>RA!J39</f>
        <v>-6399.2512868507301</v>
      </c>
      <c r="I39" s="20">
        <f>VLOOKUP(B39,RMS!B:D,3,FALSE)</f>
        <v>42518.84</v>
      </c>
      <c r="J39" s="21">
        <f>VLOOKUP(B39,RMS!B:E,4,FALSE)</f>
        <v>36447.370000000003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6.2151736462556704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9005.6427000000003</v>
      </c>
      <c r="F41" s="25">
        <f>VLOOKUP(C41,RA!B8:I73,8,0)</f>
        <v>605.03949999999998</v>
      </c>
      <c r="G41" s="16">
        <f t="shared" si="0"/>
        <v>8400.6031999999996</v>
      </c>
      <c r="H41" s="27">
        <f>RA!J40</f>
        <v>6.2151736462556704</v>
      </c>
      <c r="I41" s="20">
        <f>VLOOKUP(B41,RMS!B:D,3,FALSE)</f>
        <v>9005.6425383859005</v>
      </c>
      <c r="J41" s="21">
        <f>VLOOKUP(B41,RMS!B:E,4,FALSE)</f>
        <v>8400.6029498525095</v>
      </c>
      <c r="K41" s="22">
        <f t="shared" si="1"/>
        <v>1.6161409985215869E-4</v>
      </c>
      <c r="L41" s="22">
        <f t="shared" si="2"/>
        <v>2.5014749007823411E-4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15052370.531400001</v>
      </c>
      <c r="E7" s="51">
        <v>14584805.298599999</v>
      </c>
      <c r="F7" s="52">
        <v>103.205838015848</v>
      </c>
      <c r="G7" s="51">
        <v>14113951.705700001</v>
      </c>
      <c r="H7" s="52">
        <v>6.6488737191938503</v>
      </c>
      <c r="I7" s="51">
        <v>1449570.8314</v>
      </c>
      <c r="J7" s="52">
        <v>9.6301830225088008</v>
      </c>
      <c r="K7" s="51">
        <v>1444593.1021</v>
      </c>
      <c r="L7" s="52">
        <v>10.2352135831427</v>
      </c>
      <c r="M7" s="52">
        <v>3.4457656573080001E-3</v>
      </c>
      <c r="N7" s="51">
        <v>454712348.44639999</v>
      </c>
      <c r="O7" s="51">
        <v>2193803446.8571</v>
      </c>
      <c r="P7" s="51">
        <v>785196</v>
      </c>
      <c r="Q7" s="51">
        <v>744830</v>
      </c>
      <c r="R7" s="52">
        <v>5.4194916960917299</v>
      </c>
      <c r="S7" s="51">
        <v>19.170207860712502</v>
      </c>
      <c r="T7" s="51">
        <v>19.355812685579298</v>
      </c>
      <c r="U7" s="53">
        <v>-0.96819411774429098</v>
      </c>
    </row>
    <row r="8" spans="1:23" ht="12" thickBot="1">
      <c r="A8" s="79">
        <v>42452</v>
      </c>
      <c r="B8" s="69" t="s">
        <v>6</v>
      </c>
      <c r="C8" s="70"/>
      <c r="D8" s="54">
        <v>485643.93680000002</v>
      </c>
      <c r="E8" s="54">
        <v>638935.49699999997</v>
      </c>
      <c r="F8" s="56">
        <v>76.008288642632706</v>
      </c>
      <c r="G8" s="54">
        <v>542061.01179999998</v>
      </c>
      <c r="H8" s="56">
        <v>-10.407882834564701</v>
      </c>
      <c r="I8" s="54">
        <v>122871.6069</v>
      </c>
      <c r="J8" s="56">
        <v>25.3007599991105</v>
      </c>
      <c r="K8" s="54">
        <v>142244.64309999999</v>
      </c>
      <c r="L8" s="56">
        <v>26.2414451516544</v>
      </c>
      <c r="M8" s="56">
        <v>-0.13619519004578901</v>
      </c>
      <c r="N8" s="54">
        <v>15625786.7612</v>
      </c>
      <c r="O8" s="54">
        <v>84912985.403099999</v>
      </c>
      <c r="P8" s="54">
        <v>20106</v>
      </c>
      <c r="Q8" s="54">
        <v>18921</v>
      </c>
      <c r="R8" s="56">
        <v>6.2628825114951603</v>
      </c>
      <c r="S8" s="54">
        <v>24.1541796876554</v>
      </c>
      <c r="T8" s="54">
        <v>24.196438893293202</v>
      </c>
      <c r="U8" s="57">
        <v>-0.17495607875823899</v>
      </c>
    </row>
    <row r="9" spans="1:23" ht="12" thickBot="1">
      <c r="A9" s="80"/>
      <c r="B9" s="69" t="s">
        <v>7</v>
      </c>
      <c r="C9" s="70"/>
      <c r="D9" s="54">
        <v>64992.835800000001</v>
      </c>
      <c r="E9" s="54">
        <v>89728.900500000003</v>
      </c>
      <c r="F9" s="56">
        <v>72.432444215673797</v>
      </c>
      <c r="G9" s="54">
        <v>71264.918799999999</v>
      </c>
      <c r="H9" s="56">
        <v>-8.8010806798253203</v>
      </c>
      <c r="I9" s="54">
        <v>14415.036099999999</v>
      </c>
      <c r="J9" s="56">
        <v>22.1794231972872</v>
      </c>
      <c r="K9" s="54">
        <v>17769.523499999999</v>
      </c>
      <c r="L9" s="56">
        <v>24.934461161555401</v>
      </c>
      <c r="M9" s="56">
        <v>-0.18877756626394601</v>
      </c>
      <c r="N9" s="54">
        <v>2108797.92</v>
      </c>
      <c r="O9" s="54">
        <v>11360986.575999999</v>
      </c>
      <c r="P9" s="54">
        <v>3762</v>
      </c>
      <c r="Q9" s="54">
        <v>3416</v>
      </c>
      <c r="R9" s="56">
        <v>10.128805620608899</v>
      </c>
      <c r="S9" s="54">
        <v>17.276139234449801</v>
      </c>
      <c r="T9" s="54">
        <v>17.402942944964899</v>
      </c>
      <c r="U9" s="57">
        <v>-0.73398175827537304</v>
      </c>
    </row>
    <row r="10" spans="1:23" ht="12" thickBot="1">
      <c r="A10" s="80"/>
      <c r="B10" s="69" t="s">
        <v>8</v>
      </c>
      <c r="C10" s="70"/>
      <c r="D10" s="54">
        <v>87803.629700000005</v>
      </c>
      <c r="E10" s="54">
        <v>127363.99370000001</v>
      </c>
      <c r="F10" s="56">
        <v>68.939130400399804</v>
      </c>
      <c r="G10" s="54">
        <v>102160.3172</v>
      </c>
      <c r="H10" s="56">
        <v>-14.053096048922599</v>
      </c>
      <c r="I10" s="54">
        <v>24890.209299999999</v>
      </c>
      <c r="J10" s="56">
        <v>28.3475858401785</v>
      </c>
      <c r="K10" s="54">
        <v>21659.4535</v>
      </c>
      <c r="L10" s="56">
        <v>21.201435247697098</v>
      </c>
      <c r="M10" s="56">
        <v>0.14916146430010399</v>
      </c>
      <c r="N10" s="54">
        <v>3159836.0534000001</v>
      </c>
      <c r="O10" s="54">
        <v>20180860.727400001</v>
      </c>
      <c r="P10" s="54">
        <v>80750</v>
      </c>
      <c r="Q10" s="54">
        <v>75859</v>
      </c>
      <c r="R10" s="56">
        <v>6.4474881029277897</v>
      </c>
      <c r="S10" s="54">
        <v>1.0873514513931899</v>
      </c>
      <c r="T10" s="54">
        <v>1.20087496407809</v>
      </c>
      <c r="U10" s="57">
        <v>-10.440369812303899</v>
      </c>
    </row>
    <row r="11" spans="1:23" ht="12" thickBot="1">
      <c r="A11" s="80"/>
      <c r="B11" s="69" t="s">
        <v>9</v>
      </c>
      <c r="C11" s="70"/>
      <c r="D11" s="54">
        <v>39871.589599999999</v>
      </c>
      <c r="E11" s="54">
        <v>51178.243399999999</v>
      </c>
      <c r="F11" s="56">
        <v>77.907303868112095</v>
      </c>
      <c r="G11" s="54">
        <v>41870.680099999998</v>
      </c>
      <c r="H11" s="56">
        <v>-4.7744400024684497</v>
      </c>
      <c r="I11" s="54">
        <v>8846.4346999999998</v>
      </c>
      <c r="J11" s="56">
        <v>22.1873137959867</v>
      </c>
      <c r="K11" s="54">
        <v>10234.650900000001</v>
      </c>
      <c r="L11" s="56">
        <v>24.443479006208001</v>
      </c>
      <c r="M11" s="56">
        <v>-0.135638842356607</v>
      </c>
      <c r="N11" s="54">
        <v>1078775.125</v>
      </c>
      <c r="O11" s="54">
        <v>6707363.5859000003</v>
      </c>
      <c r="P11" s="54">
        <v>1910</v>
      </c>
      <c r="Q11" s="54">
        <v>1916</v>
      </c>
      <c r="R11" s="56">
        <v>-0.31315240083507101</v>
      </c>
      <c r="S11" s="54">
        <v>20.875177801047101</v>
      </c>
      <c r="T11" s="54">
        <v>21.560312369519799</v>
      </c>
      <c r="U11" s="57">
        <v>-3.28205381052297</v>
      </c>
    </row>
    <row r="12" spans="1:23" ht="12" thickBot="1">
      <c r="A12" s="80"/>
      <c r="B12" s="69" t="s">
        <v>10</v>
      </c>
      <c r="C12" s="70"/>
      <c r="D12" s="54">
        <v>98303.156499999997</v>
      </c>
      <c r="E12" s="54">
        <v>144480.72320000001</v>
      </c>
      <c r="F12" s="56">
        <v>68.038942720353205</v>
      </c>
      <c r="G12" s="54">
        <v>107467.0968</v>
      </c>
      <c r="H12" s="56">
        <v>-8.5272056032688699</v>
      </c>
      <c r="I12" s="54">
        <v>15599.737800000001</v>
      </c>
      <c r="J12" s="56">
        <v>15.8690100658161</v>
      </c>
      <c r="K12" s="54">
        <v>17840.436000000002</v>
      </c>
      <c r="L12" s="56">
        <v>16.600835540576401</v>
      </c>
      <c r="M12" s="56">
        <v>-0.125596605374443</v>
      </c>
      <c r="N12" s="54">
        <v>4485434.9619000005</v>
      </c>
      <c r="O12" s="54">
        <v>22802171.272700001</v>
      </c>
      <c r="P12" s="54">
        <v>908</v>
      </c>
      <c r="Q12" s="54">
        <v>961</v>
      </c>
      <c r="R12" s="56">
        <v>-5.5150884495317403</v>
      </c>
      <c r="S12" s="54">
        <v>108.263388215859</v>
      </c>
      <c r="T12" s="54">
        <v>101.919746514048</v>
      </c>
      <c r="U12" s="57">
        <v>5.8594524024714696</v>
      </c>
    </row>
    <row r="13" spans="1:23" ht="12" thickBot="1">
      <c r="A13" s="80"/>
      <c r="B13" s="69" t="s">
        <v>11</v>
      </c>
      <c r="C13" s="70"/>
      <c r="D13" s="54">
        <v>171286.4461</v>
      </c>
      <c r="E13" s="54">
        <v>331500.6557</v>
      </c>
      <c r="F13" s="56">
        <v>51.670017284976403</v>
      </c>
      <c r="G13" s="54">
        <v>203878.67739999999</v>
      </c>
      <c r="H13" s="56">
        <v>-15.9860911968031</v>
      </c>
      <c r="I13" s="54">
        <v>50783.1924</v>
      </c>
      <c r="J13" s="56">
        <v>29.648109092269902</v>
      </c>
      <c r="K13" s="54">
        <v>52071.215499999998</v>
      </c>
      <c r="L13" s="56">
        <v>25.5402949263982</v>
      </c>
      <c r="M13" s="56">
        <v>-2.4735798610271E-2</v>
      </c>
      <c r="N13" s="54">
        <v>12527186.5341</v>
      </c>
      <c r="O13" s="54">
        <v>38129117.760700002</v>
      </c>
      <c r="P13" s="54">
        <v>6659</v>
      </c>
      <c r="Q13" s="54">
        <v>6307</v>
      </c>
      <c r="R13" s="56">
        <v>5.5811003646741604</v>
      </c>
      <c r="S13" s="54">
        <v>25.722547845021801</v>
      </c>
      <c r="T13" s="54">
        <v>25.5532913746631</v>
      </c>
      <c r="U13" s="57">
        <v>0.65800818557504404</v>
      </c>
    </row>
    <row r="14" spans="1:23" ht="12" thickBot="1">
      <c r="A14" s="80"/>
      <c r="B14" s="69" t="s">
        <v>12</v>
      </c>
      <c r="C14" s="70"/>
      <c r="D14" s="54">
        <v>129366.1989</v>
      </c>
      <c r="E14" s="54">
        <v>141349.96290000001</v>
      </c>
      <c r="F14" s="56">
        <v>91.521919246290807</v>
      </c>
      <c r="G14" s="54">
        <v>155801.86079999999</v>
      </c>
      <c r="H14" s="56">
        <v>-16.967487913340801</v>
      </c>
      <c r="I14" s="54">
        <v>23983.6999</v>
      </c>
      <c r="J14" s="56">
        <v>18.5393867207456</v>
      </c>
      <c r="K14" s="54">
        <v>25733.510600000001</v>
      </c>
      <c r="L14" s="56">
        <v>16.516818520565401</v>
      </c>
      <c r="M14" s="56">
        <v>-6.7997356722871993E-2</v>
      </c>
      <c r="N14" s="54">
        <v>3394503.4613999999</v>
      </c>
      <c r="O14" s="54">
        <v>15569721.823899999</v>
      </c>
      <c r="P14" s="54">
        <v>2433</v>
      </c>
      <c r="Q14" s="54">
        <v>2967</v>
      </c>
      <c r="R14" s="56">
        <v>-17.997977755308401</v>
      </c>
      <c r="S14" s="54">
        <v>53.171475092478403</v>
      </c>
      <c r="T14" s="54">
        <v>49.868536703741199</v>
      </c>
      <c r="U14" s="57">
        <v>6.2118614971516601</v>
      </c>
    </row>
    <row r="15" spans="1:23" ht="12" thickBot="1">
      <c r="A15" s="80"/>
      <c r="B15" s="69" t="s">
        <v>13</v>
      </c>
      <c r="C15" s="70"/>
      <c r="D15" s="54">
        <v>61671.975400000003</v>
      </c>
      <c r="E15" s="54">
        <v>124601.1192</v>
      </c>
      <c r="F15" s="56">
        <v>49.495522829942601</v>
      </c>
      <c r="G15" s="54">
        <v>75978.850600000005</v>
      </c>
      <c r="H15" s="56">
        <v>-18.830075852713701</v>
      </c>
      <c r="I15" s="54">
        <v>8662.7934000000005</v>
      </c>
      <c r="J15" s="56">
        <v>14.0465638465668</v>
      </c>
      <c r="K15" s="54">
        <v>15756.223099999999</v>
      </c>
      <c r="L15" s="56">
        <v>20.737643404150202</v>
      </c>
      <c r="M15" s="56">
        <v>-0.450198607558432</v>
      </c>
      <c r="N15" s="54">
        <v>3383947.1168999998</v>
      </c>
      <c r="O15" s="54">
        <v>12799941.8498</v>
      </c>
      <c r="P15" s="54">
        <v>2346</v>
      </c>
      <c r="Q15" s="54">
        <v>2366</v>
      </c>
      <c r="R15" s="56">
        <v>-0.84530853761623004</v>
      </c>
      <c r="S15" s="54">
        <v>26.288139556692201</v>
      </c>
      <c r="T15" s="54">
        <v>25.0972621724429</v>
      </c>
      <c r="U15" s="57">
        <v>4.5300938154299297</v>
      </c>
    </row>
    <row r="16" spans="1:23" ht="12" thickBot="1">
      <c r="A16" s="80"/>
      <c r="B16" s="69" t="s">
        <v>14</v>
      </c>
      <c r="C16" s="70"/>
      <c r="D16" s="54">
        <v>576986.94680000003</v>
      </c>
      <c r="E16" s="54">
        <v>680920.72010000004</v>
      </c>
      <c r="F16" s="56">
        <v>84.7362886409542</v>
      </c>
      <c r="G16" s="54">
        <v>589712.90489999996</v>
      </c>
      <c r="H16" s="56">
        <v>-2.15799213384317</v>
      </c>
      <c r="I16" s="54">
        <v>20595.599099999999</v>
      </c>
      <c r="J16" s="56">
        <v>3.56950867159548</v>
      </c>
      <c r="K16" s="54">
        <v>47889.733999999997</v>
      </c>
      <c r="L16" s="56">
        <v>8.1208556913165797</v>
      </c>
      <c r="M16" s="56">
        <v>-0.56993707461394505</v>
      </c>
      <c r="N16" s="54">
        <v>18202232.077799998</v>
      </c>
      <c r="O16" s="54">
        <v>105380281.90350001</v>
      </c>
      <c r="P16" s="54">
        <v>26984</v>
      </c>
      <c r="Q16" s="54">
        <v>25175</v>
      </c>
      <c r="R16" s="56">
        <v>7.1857000993048601</v>
      </c>
      <c r="S16" s="54">
        <v>21.382558064038001</v>
      </c>
      <c r="T16" s="54">
        <v>20.469500838133101</v>
      </c>
      <c r="U16" s="57">
        <v>4.2701028715572598</v>
      </c>
    </row>
    <row r="17" spans="1:21" ht="12" thickBot="1">
      <c r="A17" s="80"/>
      <c r="B17" s="69" t="s">
        <v>15</v>
      </c>
      <c r="C17" s="70"/>
      <c r="D17" s="54">
        <v>507287.02149999997</v>
      </c>
      <c r="E17" s="54">
        <v>467860.13949999999</v>
      </c>
      <c r="F17" s="56">
        <v>108.427065841116</v>
      </c>
      <c r="G17" s="54">
        <v>518939.06050000002</v>
      </c>
      <c r="H17" s="56">
        <v>-2.24535786317053</v>
      </c>
      <c r="I17" s="54">
        <v>50782.957999999999</v>
      </c>
      <c r="J17" s="56">
        <v>10.0106952962919</v>
      </c>
      <c r="K17" s="54">
        <v>51987.911500000002</v>
      </c>
      <c r="L17" s="56">
        <v>10.0181149304717</v>
      </c>
      <c r="M17" s="56">
        <v>-2.3177570808936999E-2</v>
      </c>
      <c r="N17" s="54">
        <v>12000821.986199999</v>
      </c>
      <c r="O17" s="54">
        <v>138634781.6593</v>
      </c>
      <c r="P17" s="54">
        <v>8810</v>
      </c>
      <c r="Q17" s="54">
        <v>8279</v>
      </c>
      <c r="R17" s="56">
        <v>6.4138180939726999</v>
      </c>
      <c r="S17" s="54">
        <v>57.580819693530103</v>
      </c>
      <c r="T17" s="54">
        <v>81.426833144099504</v>
      </c>
      <c r="U17" s="57">
        <v>-41.413119121068803</v>
      </c>
    </row>
    <row r="18" spans="1:21" ht="12" customHeight="1" thickBot="1">
      <c r="A18" s="80"/>
      <c r="B18" s="69" t="s">
        <v>16</v>
      </c>
      <c r="C18" s="70"/>
      <c r="D18" s="54">
        <v>1333982.1314000001</v>
      </c>
      <c r="E18" s="54">
        <v>1208011.5356000001</v>
      </c>
      <c r="F18" s="56">
        <v>110.427929873818</v>
      </c>
      <c r="G18" s="54">
        <v>1235406.9161</v>
      </c>
      <c r="H18" s="56">
        <v>7.9791697792325396</v>
      </c>
      <c r="I18" s="54">
        <v>196606.427</v>
      </c>
      <c r="J18" s="56">
        <v>14.7383103845374</v>
      </c>
      <c r="K18" s="54">
        <v>134818.18830000001</v>
      </c>
      <c r="L18" s="56">
        <v>10.912856852509901</v>
      </c>
      <c r="M18" s="56">
        <v>0.45830788470846101</v>
      </c>
      <c r="N18" s="54">
        <v>34921650.522</v>
      </c>
      <c r="O18" s="54">
        <v>266539568.4964</v>
      </c>
      <c r="P18" s="54">
        <v>61905</v>
      </c>
      <c r="Q18" s="54">
        <v>55536</v>
      </c>
      <c r="R18" s="56">
        <v>11.468236819360399</v>
      </c>
      <c r="S18" s="54">
        <v>21.548859242387501</v>
      </c>
      <c r="T18" s="54">
        <v>21.218232717516599</v>
      </c>
      <c r="U18" s="57">
        <v>1.5343110331362799</v>
      </c>
    </row>
    <row r="19" spans="1:21" ht="12" customHeight="1" thickBot="1">
      <c r="A19" s="80"/>
      <c r="B19" s="69" t="s">
        <v>17</v>
      </c>
      <c r="C19" s="70"/>
      <c r="D19" s="54">
        <v>625159.79610000004</v>
      </c>
      <c r="E19" s="54">
        <v>557145.79229999997</v>
      </c>
      <c r="F19" s="56">
        <v>112.20757739535701</v>
      </c>
      <c r="G19" s="54">
        <v>500631.7525</v>
      </c>
      <c r="H19" s="56">
        <v>24.874180069111802</v>
      </c>
      <c r="I19" s="54">
        <v>42559.634599999998</v>
      </c>
      <c r="J19" s="56">
        <v>6.8078009599312397</v>
      </c>
      <c r="K19" s="54">
        <v>53153.037100000001</v>
      </c>
      <c r="L19" s="56">
        <v>10.6171925441345</v>
      </c>
      <c r="M19" s="56">
        <v>-0.19930004150223801</v>
      </c>
      <c r="N19" s="54">
        <v>13544434.2393</v>
      </c>
      <c r="O19" s="54">
        <v>72835342.167799994</v>
      </c>
      <c r="P19" s="54">
        <v>10439</v>
      </c>
      <c r="Q19" s="54">
        <v>9319</v>
      </c>
      <c r="R19" s="56">
        <v>12.018456915978099</v>
      </c>
      <c r="S19" s="54">
        <v>59.886942820193497</v>
      </c>
      <c r="T19" s="54">
        <v>51.985268966627302</v>
      </c>
      <c r="U19" s="57">
        <v>13.194318296211</v>
      </c>
    </row>
    <row r="20" spans="1:21" ht="12" thickBot="1">
      <c r="A20" s="80"/>
      <c r="B20" s="69" t="s">
        <v>18</v>
      </c>
      <c r="C20" s="70"/>
      <c r="D20" s="54">
        <v>824080.50439999998</v>
      </c>
      <c r="E20" s="54">
        <v>818341.13789999997</v>
      </c>
      <c r="F20" s="56">
        <v>100.70134155967401</v>
      </c>
      <c r="G20" s="54">
        <v>720631.02919999999</v>
      </c>
      <c r="H20" s="56">
        <v>14.355401170394099</v>
      </c>
      <c r="I20" s="54">
        <v>90441.065100000007</v>
      </c>
      <c r="J20" s="56">
        <v>10.974785183863601</v>
      </c>
      <c r="K20" s="54">
        <v>65588.270900000003</v>
      </c>
      <c r="L20" s="56">
        <v>9.1015052422613607</v>
      </c>
      <c r="M20" s="56">
        <v>0.37892132021428299</v>
      </c>
      <c r="N20" s="54">
        <v>25439722.172400001</v>
      </c>
      <c r="O20" s="54">
        <v>119644844.2643</v>
      </c>
      <c r="P20" s="54">
        <v>35436</v>
      </c>
      <c r="Q20" s="54">
        <v>33142</v>
      </c>
      <c r="R20" s="56">
        <v>6.9217307344155499</v>
      </c>
      <c r="S20" s="54">
        <v>23.255460672762201</v>
      </c>
      <c r="T20" s="54">
        <v>23.8087923118701</v>
      </c>
      <c r="U20" s="57">
        <v>-2.3793621932248401</v>
      </c>
    </row>
    <row r="21" spans="1:21" ht="12" customHeight="1" thickBot="1">
      <c r="A21" s="80"/>
      <c r="B21" s="69" t="s">
        <v>19</v>
      </c>
      <c r="C21" s="70"/>
      <c r="D21" s="54">
        <v>322764.60840000003</v>
      </c>
      <c r="E21" s="54">
        <v>319551.67739999999</v>
      </c>
      <c r="F21" s="56">
        <v>101.005449580532</v>
      </c>
      <c r="G21" s="54">
        <v>315836.70809999999</v>
      </c>
      <c r="H21" s="56">
        <v>2.1935069997647498</v>
      </c>
      <c r="I21" s="54">
        <v>43751.419600000001</v>
      </c>
      <c r="J21" s="56">
        <v>13.5552097291222</v>
      </c>
      <c r="K21" s="54">
        <v>32179.087</v>
      </c>
      <c r="L21" s="56">
        <v>10.1885202621259</v>
      </c>
      <c r="M21" s="56">
        <v>0.359622776121647</v>
      </c>
      <c r="N21" s="54">
        <v>7930623.9516000003</v>
      </c>
      <c r="O21" s="54">
        <v>44630698.827200003</v>
      </c>
      <c r="P21" s="54">
        <v>27370</v>
      </c>
      <c r="Q21" s="54">
        <v>25548</v>
      </c>
      <c r="R21" s="56">
        <v>7.1316737122279603</v>
      </c>
      <c r="S21" s="54">
        <v>11.7926418852759</v>
      </c>
      <c r="T21" s="54">
        <v>11.7845083529043</v>
      </c>
      <c r="U21" s="57">
        <v>6.8971248772255994E-2</v>
      </c>
    </row>
    <row r="22" spans="1:21" ht="12" customHeight="1" thickBot="1">
      <c r="A22" s="80"/>
      <c r="B22" s="69" t="s">
        <v>20</v>
      </c>
      <c r="C22" s="70"/>
      <c r="D22" s="54">
        <v>955473.90269999998</v>
      </c>
      <c r="E22" s="54">
        <v>1222738.9563</v>
      </c>
      <c r="F22" s="56">
        <v>78.142100386762706</v>
      </c>
      <c r="G22" s="54">
        <v>901869.77289999998</v>
      </c>
      <c r="H22" s="56">
        <v>5.94366630424188</v>
      </c>
      <c r="I22" s="54">
        <v>53024.024100000002</v>
      </c>
      <c r="J22" s="56">
        <v>5.5494999863589696</v>
      </c>
      <c r="K22" s="54">
        <v>110023.71709999999</v>
      </c>
      <c r="L22" s="56">
        <v>12.1995126575996</v>
      </c>
      <c r="M22" s="56">
        <v>-0.51806732677640099</v>
      </c>
      <c r="N22" s="54">
        <v>25698127.4934</v>
      </c>
      <c r="O22" s="54">
        <v>134416364.09079999</v>
      </c>
      <c r="P22" s="54">
        <v>57764</v>
      </c>
      <c r="Q22" s="54">
        <v>54732</v>
      </c>
      <c r="R22" s="56">
        <v>5.53972082145728</v>
      </c>
      <c r="S22" s="54">
        <v>16.540992706530002</v>
      </c>
      <c r="T22" s="54">
        <v>16.4304756266901</v>
      </c>
      <c r="U22" s="57">
        <v>0.668140551179491</v>
      </c>
    </row>
    <row r="23" spans="1:21" ht="12" thickBot="1">
      <c r="A23" s="80"/>
      <c r="B23" s="69" t="s">
        <v>21</v>
      </c>
      <c r="C23" s="70"/>
      <c r="D23" s="54">
        <v>2199330.5019</v>
      </c>
      <c r="E23" s="54">
        <v>2825618.2577</v>
      </c>
      <c r="F23" s="56">
        <v>77.835372697875101</v>
      </c>
      <c r="G23" s="54">
        <v>1987411.3166</v>
      </c>
      <c r="H23" s="56">
        <v>10.6630763108738</v>
      </c>
      <c r="I23" s="54">
        <v>201001.5932</v>
      </c>
      <c r="J23" s="56">
        <v>9.1392172766373605</v>
      </c>
      <c r="K23" s="54">
        <v>240133.10870000001</v>
      </c>
      <c r="L23" s="56">
        <v>12.082708128622899</v>
      </c>
      <c r="M23" s="56">
        <v>-0.16295760177280399</v>
      </c>
      <c r="N23" s="54">
        <v>101100115.66760001</v>
      </c>
      <c r="O23" s="54">
        <v>301845319.32550001</v>
      </c>
      <c r="P23" s="54">
        <v>64602</v>
      </c>
      <c r="Q23" s="54">
        <v>62792</v>
      </c>
      <c r="R23" s="56">
        <v>2.88253280672697</v>
      </c>
      <c r="S23" s="54">
        <v>34.044309803102102</v>
      </c>
      <c r="T23" s="54">
        <v>36.0759686568353</v>
      </c>
      <c r="U23" s="57">
        <v>-5.9676899472582896</v>
      </c>
    </row>
    <row r="24" spans="1:21" ht="12" thickBot="1">
      <c r="A24" s="80"/>
      <c r="B24" s="69" t="s">
        <v>22</v>
      </c>
      <c r="C24" s="70"/>
      <c r="D24" s="54">
        <v>195220.69149999999</v>
      </c>
      <c r="E24" s="54">
        <v>166970.8198</v>
      </c>
      <c r="F24" s="56">
        <v>116.919047132809</v>
      </c>
      <c r="G24" s="54">
        <v>170778.73920000001</v>
      </c>
      <c r="H24" s="56">
        <v>14.3120580550579</v>
      </c>
      <c r="I24" s="54">
        <v>33373.770600000003</v>
      </c>
      <c r="J24" s="56">
        <v>17.0954064057293</v>
      </c>
      <c r="K24" s="54">
        <v>26590.611799999999</v>
      </c>
      <c r="L24" s="56">
        <v>15.570212032576</v>
      </c>
      <c r="M24" s="56">
        <v>0.25509600346991701</v>
      </c>
      <c r="N24" s="54">
        <v>4964024.9142000005</v>
      </c>
      <c r="O24" s="54">
        <v>31048116.362599999</v>
      </c>
      <c r="P24" s="54">
        <v>21145</v>
      </c>
      <c r="Q24" s="54">
        <v>20547</v>
      </c>
      <c r="R24" s="56">
        <v>2.9104005450917501</v>
      </c>
      <c r="S24" s="54">
        <v>9.2324753606053402</v>
      </c>
      <c r="T24" s="54">
        <v>9.3582880128485897</v>
      </c>
      <c r="U24" s="57">
        <v>-1.3627185270386499</v>
      </c>
    </row>
    <row r="25" spans="1:21" ht="12" thickBot="1">
      <c r="A25" s="80"/>
      <c r="B25" s="69" t="s">
        <v>23</v>
      </c>
      <c r="C25" s="70"/>
      <c r="D25" s="54">
        <v>219730.32010000001</v>
      </c>
      <c r="E25" s="54">
        <v>165007.69699999999</v>
      </c>
      <c r="F25" s="56">
        <v>133.16367908583101</v>
      </c>
      <c r="G25" s="54">
        <v>161413.7868</v>
      </c>
      <c r="H25" s="56">
        <v>36.128594995579398</v>
      </c>
      <c r="I25" s="54">
        <v>16012.3287</v>
      </c>
      <c r="J25" s="56">
        <v>7.2872640847711603</v>
      </c>
      <c r="K25" s="54">
        <v>13779.173199999999</v>
      </c>
      <c r="L25" s="56">
        <v>8.5365528392398797</v>
      </c>
      <c r="M25" s="56">
        <v>0.16206745263932101</v>
      </c>
      <c r="N25" s="54">
        <v>5853064.3687000005</v>
      </c>
      <c r="O25" s="54">
        <v>42687829.1888</v>
      </c>
      <c r="P25" s="54">
        <v>15776</v>
      </c>
      <c r="Q25" s="54">
        <v>15537</v>
      </c>
      <c r="R25" s="56">
        <v>1.53826350003219</v>
      </c>
      <c r="S25" s="54">
        <v>13.928138951572</v>
      </c>
      <c r="T25" s="54">
        <v>14.003264259509599</v>
      </c>
      <c r="U25" s="57">
        <v>-0.53937793267830503</v>
      </c>
    </row>
    <row r="26" spans="1:21" ht="12" thickBot="1">
      <c r="A26" s="80"/>
      <c r="B26" s="69" t="s">
        <v>24</v>
      </c>
      <c r="C26" s="70"/>
      <c r="D26" s="54">
        <v>517148.77220000001</v>
      </c>
      <c r="E26" s="54">
        <v>436133.40629999997</v>
      </c>
      <c r="F26" s="56">
        <v>118.575822152058</v>
      </c>
      <c r="G26" s="54">
        <v>466224.54450000002</v>
      </c>
      <c r="H26" s="56">
        <v>10.922682707452401</v>
      </c>
      <c r="I26" s="54">
        <v>113258.9826</v>
      </c>
      <c r="J26" s="56">
        <v>21.900657738813798</v>
      </c>
      <c r="K26" s="54">
        <v>101836.15949999999</v>
      </c>
      <c r="L26" s="56">
        <v>21.8427280805676</v>
      </c>
      <c r="M26" s="56">
        <v>0.112168635935255</v>
      </c>
      <c r="N26" s="54">
        <v>12371669.5802</v>
      </c>
      <c r="O26" s="54">
        <v>71488397.270799994</v>
      </c>
      <c r="P26" s="54">
        <v>36434</v>
      </c>
      <c r="Q26" s="54">
        <v>34815</v>
      </c>
      <c r="R26" s="56">
        <v>4.6502944133275799</v>
      </c>
      <c r="S26" s="54">
        <v>14.1941256024592</v>
      </c>
      <c r="T26" s="54">
        <v>14.3373816171191</v>
      </c>
      <c r="U26" s="57">
        <v>-1.0092626955125401</v>
      </c>
    </row>
    <row r="27" spans="1:21" ht="12" thickBot="1">
      <c r="A27" s="80"/>
      <c r="B27" s="69" t="s">
        <v>25</v>
      </c>
      <c r="C27" s="70"/>
      <c r="D27" s="54">
        <v>227987.1004</v>
      </c>
      <c r="E27" s="54">
        <v>164352.6459</v>
      </c>
      <c r="F27" s="56">
        <v>138.718241590536</v>
      </c>
      <c r="G27" s="54">
        <v>205571.45310000001</v>
      </c>
      <c r="H27" s="56">
        <v>10.9040661833022</v>
      </c>
      <c r="I27" s="54">
        <v>61210.501300000004</v>
      </c>
      <c r="J27" s="56">
        <v>26.848230093986501</v>
      </c>
      <c r="K27" s="54">
        <v>54689.233899999999</v>
      </c>
      <c r="L27" s="56">
        <v>26.603515748559001</v>
      </c>
      <c r="M27" s="56">
        <v>0.119242251810004</v>
      </c>
      <c r="N27" s="54">
        <v>5215771.1584999999</v>
      </c>
      <c r="O27" s="54">
        <v>23158504.366900001</v>
      </c>
      <c r="P27" s="54">
        <v>28706</v>
      </c>
      <c r="Q27" s="54">
        <v>26203</v>
      </c>
      <c r="R27" s="56">
        <v>9.5523413349616604</v>
      </c>
      <c r="S27" s="54">
        <v>7.9421410297498802</v>
      </c>
      <c r="T27" s="54">
        <v>7.8765797694920403</v>
      </c>
      <c r="U27" s="57">
        <v>0.82548597427639803</v>
      </c>
    </row>
    <row r="28" spans="1:21" ht="12" thickBot="1">
      <c r="A28" s="80"/>
      <c r="B28" s="69" t="s">
        <v>26</v>
      </c>
      <c r="C28" s="70"/>
      <c r="D28" s="54">
        <v>761925.5969</v>
      </c>
      <c r="E28" s="54">
        <v>530326.93680000002</v>
      </c>
      <c r="F28" s="56">
        <v>143.67092146921101</v>
      </c>
      <c r="G28" s="54">
        <v>601552.94850000006</v>
      </c>
      <c r="H28" s="56">
        <v>26.659772643438401</v>
      </c>
      <c r="I28" s="54">
        <v>26019.944899999999</v>
      </c>
      <c r="J28" s="56">
        <v>3.4150243811030601</v>
      </c>
      <c r="K28" s="54">
        <v>38406.3508</v>
      </c>
      <c r="L28" s="56">
        <v>6.3845337132447</v>
      </c>
      <c r="M28" s="56">
        <v>-0.32250931530834198</v>
      </c>
      <c r="N28" s="54">
        <v>17748043.601100001</v>
      </c>
      <c r="O28" s="54">
        <v>102169702.9381</v>
      </c>
      <c r="P28" s="54">
        <v>36431</v>
      </c>
      <c r="Q28" s="54">
        <v>35489</v>
      </c>
      <c r="R28" s="56">
        <v>2.6543435994251801</v>
      </c>
      <c r="S28" s="54">
        <v>20.914210340095</v>
      </c>
      <c r="T28" s="54">
        <v>21.5200156668263</v>
      </c>
      <c r="U28" s="57">
        <v>-2.8966206080942398</v>
      </c>
    </row>
    <row r="29" spans="1:21" ht="12" thickBot="1">
      <c r="A29" s="80"/>
      <c r="B29" s="69" t="s">
        <v>27</v>
      </c>
      <c r="C29" s="70"/>
      <c r="D29" s="54">
        <v>816514.70589999994</v>
      </c>
      <c r="E29" s="54">
        <v>565996.8186</v>
      </c>
      <c r="F29" s="56">
        <v>144.26135961676599</v>
      </c>
      <c r="G29" s="54">
        <v>604067.03289999999</v>
      </c>
      <c r="H29" s="56">
        <v>35.169552620688997</v>
      </c>
      <c r="I29" s="54">
        <v>107179.4817</v>
      </c>
      <c r="J29" s="56">
        <v>13.126460665746601</v>
      </c>
      <c r="K29" s="54">
        <v>94589.3416</v>
      </c>
      <c r="L29" s="56">
        <v>15.6587491864763</v>
      </c>
      <c r="M29" s="56">
        <v>0.13310315821037499</v>
      </c>
      <c r="N29" s="54">
        <v>16381327.4846</v>
      </c>
      <c r="O29" s="54">
        <v>67473037.990500003</v>
      </c>
      <c r="P29" s="54">
        <v>96163</v>
      </c>
      <c r="Q29" s="54">
        <v>92472</v>
      </c>
      <c r="R29" s="56">
        <v>3.9914785016004899</v>
      </c>
      <c r="S29" s="54">
        <v>8.4909446034337499</v>
      </c>
      <c r="T29" s="54">
        <v>8.4495821740635009</v>
      </c>
      <c r="U29" s="57">
        <v>0.487135781730619</v>
      </c>
    </row>
    <row r="30" spans="1:21" ht="12" thickBot="1">
      <c r="A30" s="80"/>
      <c r="B30" s="69" t="s">
        <v>28</v>
      </c>
      <c r="C30" s="70"/>
      <c r="D30" s="54">
        <v>1492541.4787000001</v>
      </c>
      <c r="E30" s="54">
        <v>1135340.233</v>
      </c>
      <c r="F30" s="56">
        <v>131.46204418002</v>
      </c>
      <c r="G30" s="54">
        <v>1001826.8038</v>
      </c>
      <c r="H30" s="56">
        <v>48.981987009998598</v>
      </c>
      <c r="I30" s="54">
        <v>116535.2335</v>
      </c>
      <c r="J30" s="56">
        <v>7.80783885493768</v>
      </c>
      <c r="K30" s="54">
        <v>118636.6517</v>
      </c>
      <c r="L30" s="56">
        <v>11.842032100758599</v>
      </c>
      <c r="M30" s="56">
        <v>-1.7713060592049999E-2</v>
      </c>
      <c r="N30" s="54">
        <v>24042893.4175</v>
      </c>
      <c r="O30" s="54">
        <v>95151030.251800001</v>
      </c>
      <c r="P30" s="54">
        <v>75112</v>
      </c>
      <c r="Q30" s="54">
        <v>72955</v>
      </c>
      <c r="R30" s="56">
        <v>2.9566170927283899</v>
      </c>
      <c r="S30" s="54">
        <v>19.870879203056798</v>
      </c>
      <c r="T30" s="54">
        <v>16.2972764868755</v>
      </c>
      <c r="U30" s="57">
        <v>17.984119774788599</v>
      </c>
    </row>
    <row r="31" spans="1:21" ht="12" thickBot="1">
      <c r="A31" s="80"/>
      <c r="B31" s="69" t="s">
        <v>29</v>
      </c>
      <c r="C31" s="70"/>
      <c r="D31" s="54">
        <v>1450093.6362000001</v>
      </c>
      <c r="E31" s="54">
        <v>534068.73289999994</v>
      </c>
      <c r="F31" s="56">
        <v>271.51816739504198</v>
      </c>
      <c r="G31" s="54">
        <v>1756103.5817</v>
      </c>
      <c r="H31" s="56">
        <v>-17.425506598179499</v>
      </c>
      <c r="I31" s="54">
        <v>-50546.745900000002</v>
      </c>
      <c r="J31" s="56">
        <v>-3.4857573771897101</v>
      </c>
      <c r="K31" s="54">
        <v>-88772.106599999999</v>
      </c>
      <c r="L31" s="56">
        <v>-5.0550609613849797</v>
      </c>
      <c r="M31" s="56">
        <v>-0.43060103183357401</v>
      </c>
      <c r="N31" s="54">
        <v>32006573.07</v>
      </c>
      <c r="O31" s="54">
        <v>128390479.4994</v>
      </c>
      <c r="P31" s="54">
        <v>32160</v>
      </c>
      <c r="Q31" s="54">
        <v>30204</v>
      </c>
      <c r="R31" s="56">
        <v>6.4759634485498596</v>
      </c>
      <c r="S31" s="54">
        <v>45.089976249999999</v>
      </c>
      <c r="T31" s="54">
        <v>47.842027248046598</v>
      </c>
      <c r="U31" s="57">
        <v>-6.1034651754704097</v>
      </c>
    </row>
    <row r="32" spans="1:21" ht="12" thickBot="1">
      <c r="A32" s="80"/>
      <c r="B32" s="69" t="s">
        <v>30</v>
      </c>
      <c r="C32" s="70"/>
      <c r="D32" s="54">
        <v>104191.1225</v>
      </c>
      <c r="E32" s="54">
        <v>115261.86749999999</v>
      </c>
      <c r="F32" s="56">
        <v>90.395136535506893</v>
      </c>
      <c r="G32" s="54">
        <v>102171.39969999999</v>
      </c>
      <c r="H32" s="56">
        <v>1.9767986011059799</v>
      </c>
      <c r="I32" s="54">
        <v>30347.822</v>
      </c>
      <c r="J32" s="56">
        <v>29.1270707828299</v>
      </c>
      <c r="K32" s="54">
        <v>30046.010300000002</v>
      </c>
      <c r="L32" s="56">
        <v>29.4074568697526</v>
      </c>
      <c r="M32" s="56">
        <v>1.0044984242051001E-2</v>
      </c>
      <c r="N32" s="54">
        <v>2482193.3281</v>
      </c>
      <c r="O32" s="54">
        <v>11430629.219000001</v>
      </c>
      <c r="P32" s="54">
        <v>21267</v>
      </c>
      <c r="Q32" s="54">
        <v>20398</v>
      </c>
      <c r="R32" s="56">
        <v>4.2602215903519998</v>
      </c>
      <c r="S32" s="54">
        <v>4.8991922932242398</v>
      </c>
      <c r="T32" s="54">
        <v>4.9171036278066502</v>
      </c>
      <c r="U32" s="57">
        <v>-0.36559770489466697</v>
      </c>
    </row>
    <row r="33" spans="1:21" ht="12" thickBot="1">
      <c r="A33" s="80"/>
      <c r="B33" s="69" t="s">
        <v>74</v>
      </c>
      <c r="C33" s="7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4">
        <v>54.364899999999999</v>
      </c>
      <c r="O33" s="54">
        <v>280.33179999999999</v>
      </c>
      <c r="P33" s="55"/>
      <c r="Q33" s="55"/>
      <c r="R33" s="55"/>
      <c r="S33" s="55"/>
      <c r="T33" s="55"/>
      <c r="U33" s="58"/>
    </row>
    <row r="34" spans="1:21" ht="12" thickBot="1">
      <c r="A34" s="80"/>
      <c r="B34" s="69" t="s">
        <v>31</v>
      </c>
      <c r="C34" s="70"/>
      <c r="D34" s="54">
        <v>106972.0496</v>
      </c>
      <c r="E34" s="54">
        <v>81061.4516</v>
      </c>
      <c r="F34" s="56">
        <v>131.96414262090499</v>
      </c>
      <c r="G34" s="54">
        <v>87583.89</v>
      </c>
      <c r="H34" s="56">
        <v>22.136673308299098</v>
      </c>
      <c r="I34" s="54">
        <v>13245.307000000001</v>
      </c>
      <c r="J34" s="56">
        <v>12.3820260054174</v>
      </c>
      <c r="K34" s="54">
        <v>13000.7389</v>
      </c>
      <c r="L34" s="56">
        <v>14.843755969277</v>
      </c>
      <c r="M34" s="56">
        <v>1.8811861531963001E-2</v>
      </c>
      <c r="N34" s="54">
        <v>2856420.5208000001</v>
      </c>
      <c r="O34" s="54">
        <v>21485119.523400001</v>
      </c>
      <c r="P34" s="54">
        <v>7639</v>
      </c>
      <c r="Q34" s="54">
        <v>7138</v>
      </c>
      <c r="R34" s="56">
        <v>7.0187727654805299</v>
      </c>
      <c r="S34" s="54">
        <v>14.003410079853399</v>
      </c>
      <c r="T34" s="54">
        <v>14.1226264079574</v>
      </c>
      <c r="U34" s="57">
        <v>-0.85133783431467902</v>
      </c>
    </row>
    <row r="35" spans="1:21" ht="12" customHeight="1" thickBot="1">
      <c r="A35" s="80"/>
      <c r="B35" s="69" t="s">
        <v>68</v>
      </c>
      <c r="C35" s="70"/>
      <c r="D35" s="54">
        <v>48578.63</v>
      </c>
      <c r="E35" s="55"/>
      <c r="F35" s="55"/>
      <c r="G35" s="54">
        <v>5580.69</v>
      </c>
      <c r="H35" s="56">
        <v>770.477127380306</v>
      </c>
      <c r="I35" s="54">
        <v>-152.47999999999999</v>
      </c>
      <c r="J35" s="56">
        <v>-0.31388287401270898</v>
      </c>
      <c r="K35" s="54">
        <v>-119.68</v>
      </c>
      <c r="L35" s="56">
        <v>-2.1445376826163098</v>
      </c>
      <c r="M35" s="56">
        <v>0.27406417112299503</v>
      </c>
      <c r="N35" s="54">
        <v>2067907.65</v>
      </c>
      <c r="O35" s="54">
        <v>14219437.92</v>
      </c>
      <c r="P35" s="54">
        <v>44</v>
      </c>
      <c r="Q35" s="54">
        <v>50</v>
      </c>
      <c r="R35" s="56">
        <v>-12</v>
      </c>
      <c r="S35" s="54">
        <v>1104.05977272727</v>
      </c>
      <c r="T35" s="54">
        <v>1598.8212000000001</v>
      </c>
      <c r="U35" s="57">
        <v>-44.812920413770399</v>
      </c>
    </row>
    <row r="36" spans="1:21" ht="12" thickBot="1">
      <c r="A36" s="80"/>
      <c r="B36" s="69" t="s">
        <v>35</v>
      </c>
      <c r="C36" s="70"/>
      <c r="D36" s="54">
        <v>83818.86</v>
      </c>
      <c r="E36" s="55"/>
      <c r="F36" s="55"/>
      <c r="G36" s="54">
        <v>133656.45000000001</v>
      </c>
      <c r="H36" s="56">
        <v>-37.287830104720001</v>
      </c>
      <c r="I36" s="54">
        <v>-4794.96</v>
      </c>
      <c r="J36" s="56">
        <v>-5.7206218266390199</v>
      </c>
      <c r="K36" s="54">
        <v>-12753.75</v>
      </c>
      <c r="L36" s="56">
        <v>-9.5421881996716191</v>
      </c>
      <c r="M36" s="56">
        <v>-0.624035283740076</v>
      </c>
      <c r="N36" s="54">
        <v>8346733.1799999997</v>
      </c>
      <c r="O36" s="54">
        <v>47327706</v>
      </c>
      <c r="P36" s="54">
        <v>50</v>
      </c>
      <c r="Q36" s="54">
        <v>64</v>
      </c>
      <c r="R36" s="56">
        <v>-21.875</v>
      </c>
      <c r="S36" s="54">
        <v>1676.3771999999999</v>
      </c>
      <c r="T36" s="54">
        <v>1458.8015625</v>
      </c>
      <c r="U36" s="57">
        <v>12.9789189151463</v>
      </c>
    </row>
    <row r="37" spans="1:21" ht="12" thickBot="1">
      <c r="A37" s="80"/>
      <c r="B37" s="69" t="s">
        <v>36</v>
      </c>
      <c r="C37" s="70"/>
      <c r="D37" s="54">
        <v>-1471.75</v>
      </c>
      <c r="E37" s="55"/>
      <c r="F37" s="55"/>
      <c r="G37" s="54">
        <v>21795.72</v>
      </c>
      <c r="H37" s="56">
        <v>-106.752472503776</v>
      </c>
      <c r="I37" s="54">
        <v>214.58</v>
      </c>
      <c r="J37" s="56">
        <v>-14.579921861729201</v>
      </c>
      <c r="K37" s="54">
        <v>-823.97</v>
      </c>
      <c r="L37" s="56">
        <v>-3.7804211101996201</v>
      </c>
      <c r="M37" s="56">
        <v>-1.2604221027464599</v>
      </c>
      <c r="N37" s="54">
        <v>12460217.689999999</v>
      </c>
      <c r="O37" s="54">
        <v>23431289.309999999</v>
      </c>
      <c r="P37" s="54">
        <v>7</v>
      </c>
      <c r="Q37" s="54">
        <v>33</v>
      </c>
      <c r="R37" s="56">
        <v>-78.787878787878796</v>
      </c>
      <c r="S37" s="54">
        <v>-210.25</v>
      </c>
      <c r="T37" s="54">
        <v>445.11818181818199</v>
      </c>
      <c r="U37" s="57">
        <v>311.70900443195302</v>
      </c>
    </row>
    <row r="38" spans="1:21" ht="12" thickBot="1">
      <c r="A38" s="80"/>
      <c r="B38" s="69" t="s">
        <v>37</v>
      </c>
      <c r="C38" s="70"/>
      <c r="D38" s="54">
        <v>55886.01</v>
      </c>
      <c r="E38" s="55"/>
      <c r="F38" s="55"/>
      <c r="G38" s="54">
        <v>98142.96</v>
      </c>
      <c r="H38" s="56">
        <v>-43.056526927657401</v>
      </c>
      <c r="I38" s="54">
        <v>-4457.54</v>
      </c>
      <c r="J38" s="56">
        <v>-7.9761285516715201</v>
      </c>
      <c r="K38" s="54">
        <v>-2906.89</v>
      </c>
      <c r="L38" s="56">
        <v>-2.96189354794272</v>
      </c>
      <c r="M38" s="56">
        <v>0.53343951783521204</v>
      </c>
      <c r="N38" s="54">
        <v>5847904.5999999996</v>
      </c>
      <c r="O38" s="54">
        <v>26483638.609999999</v>
      </c>
      <c r="P38" s="54">
        <v>38</v>
      </c>
      <c r="Q38" s="54">
        <v>43</v>
      </c>
      <c r="R38" s="56">
        <v>-11.6279069767442</v>
      </c>
      <c r="S38" s="54">
        <v>1470.6844736842099</v>
      </c>
      <c r="T38" s="54">
        <v>1729.47930232558</v>
      </c>
      <c r="U38" s="57">
        <v>-17.596896769642498</v>
      </c>
    </row>
    <row r="39" spans="1:21" ht="12" thickBot="1">
      <c r="A39" s="80"/>
      <c r="B39" s="69" t="s">
        <v>70</v>
      </c>
      <c r="C39" s="70"/>
      <c r="D39" s="54">
        <v>42.74</v>
      </c>
      <c r="E39" s="55"/>
      <c r="F39" s="55"/>
      <c r="G39" s="54">
        <v>4.76</v>
      </c>
      <c r="H39" s="56">
        <v>797.89915966386604</v>
      </c>
      <c r="I39" s="54">
        <v>-2735.04</v>
      </c>
      <c r="J39" s="56">
        <v>-6399.2512868507301</v>
      </c>
      <c r="K39" s="54">
        <v>4.55</v>
      </c>
      <c r="L39" s="56">
        <v>95.588235294117695</v>
      </c>
      <c r="M39" s="56">
        <v>-602.10769230769199</v>
      </c>
      <c r="N39" s="54">
        <v>196.37</v>
      </c>
      <c r="O39" s="54">
        <v>1071.68</v>
      </c>
      <c r="P39" s="54">
        <v>1</v>
      </c>
      <c r="Q39" s="54">
        <v>6</v>
      </c>
      <c r="R39" s="56">
        <v>-83.3333333333333</v>
      </c>
      <c r="S39" s="54">
        <v>42.74</v>
      </c>
      <c r="T39" s="54">
        <v>2.1416666666666702</v>
      </c>
      <c r="U39" s="57">
        <v>94.989081266573095</v>
      </c>
    </row>
    <row r="40" spans="1:21" ht="12" customHeight="1" thickBot="1">
      <c r="A40" s="80"/>
      <c r="B40" s="69" t="s">
        <v>32</v>
      </c>
      <c r="C40" s="70"/>
      <c r="D40" s="54">
        <v>67943.59</v>
      </c>
      <c r="E40" s="55"/>
      <c r="F40" s="55"/>
      <c r="G40" s="54">
        <v>170282.90549999999</v>
      </c>
      <c r="H40" s="56">
        <v>-60.099582632503299</v>
      </c>
      <c r="I40" s="54">
        <v>4222.8121000000001</v>
      </c>
      <c r="J40" s="56">
        <v>6.2151736462556704</v>
      </c>
      <c r="K40" s="54">
        <v>9584.33</v>
      </c>
      <c r="L40" s="56">
        <v>5.6284745505472999</v>
      </c>
      <c r="M40" s="56">
        <v>-0.55940455931713495</v>
      </c>
      <c r="N40" s="54">
        <v>2124411.9597999998</v>
      </c>
      <c r="O40" s="54">
        <v>9433154.9364999998</v>
      </c>
      <c r="P40" s="54">
        <v>110</v>
      </c>
      <c r="Q40" s="54">
        <v>102</v>
      </c>
      <c r="R40" s="56">
        <v>7.8431372549019596</v>
      </c>
      <c r="S40" s="54">
        <v>617.66899999999998</v>
      </c>
      <c r="T40" s="54">
        <v>565.71979019607795</v>
      </c>
      <c r="U40" s="57">
        <v>8.4105256705325306</v>
      </c>
    </row>
    <row r="41" spans="1:21" ht="12" thickBot="1">
      <c r="A41" s="80"/>
      <c r="B41" s="69" t="s">
        <v>33</v>
      </c>
      <c r="C41" s="70"/>
      <c r="D41" s="54">
        <v>339443.78269999998</v>
      </c>
      <c r="E41" s="54">
        <v>940957.37679999997</v>
      </c>
      <c r="F41" s="56">
        <v>36.074299545254398</v>
      </c>
      <c r="G41" s="54">
        <v>311324.91119999997</v>
      </c>
      <c r="H41" s="56">
        <v>9.0320017732008697</v>
      </c>
      <c r="I41" s="54">
        <v>19050.022199999999</v>
      </c>
      <c r="J41" s="56">
        <v>5.6121287738642698</v>
      </c>
      <c r="K41" s="54">
        <v>23216.198100000001</v>
      </c>
      <c r="L41" s="56">
        <v>7.4572246758260698</v>
      </c>
      <c r="M41" s="56">
        <v>-0.17945125563000799</v>
      </c>
      <c r="N41" s="54">
        <v>8105578.9002999999</v>
      </c>
      <c r="O41" s="54">
        <v>49261217.537600003</v>
      </c>
      <c r="P41" s="54">
        <v>1849</v>
      </c>
      <c r="Q41" s="54">
        <v>1438</v>
      </c>
      <c r="R41" s="56">
        <v>28.581363004172498</v>
      </c>
      <c r="S41" s="54">
        <v>183.58235949161701</v>
      </c>
      <c r="T41" s="54">
        <v>191.004084422809</v>
      </c>
      <c r="U41" s="57">
        <v>-4.0427222701271104</v>
      </c>
    </row>
    <row r="42" spans="1:21" ht="12" thickBot="1">
      <c r="A42" s="80"/>
      <c r="B42" s="69" t="s">
        <v>38</v>
      </c>
      <c r="C42" s="70"/>
      <c r="D42" s="54">
        <v>30273.53</v>
      </c>
      <c r="E42" s="55"/>
      <c r="F42" s="55"/>
      <c r="G42" s="54">
        <v>102412.35</v>
      </c>
      <c r="H42" s="56">
        <v>-70.439571008770002</v>
      </c>
      <c r="I42" s="54">
        <v>-3905.13</v>
      </c>
      <c r="J42" s="56">
        <v>-12.8994867793746</v>
      </c>
      <c r="K42" s="54">
        <v>-18720.189999999999</v>
      </c>
      <c r="L42" s="56">
        <v>-18.279230971655299</v>
      </c>
      <c r="M42" s="56">
        <v>-0.79139474545931399</v>
      </c>
      <c r="N42" s="54">
        <v>4922663.68</v>
      </c>
      <c r="O42" s="54">
        <v>21885283.879999999</v>
      </c>
      <c r="P42" s="54">
        <v>23</v>
      </c>
      <c r="Q42" s="54">
        <v>49</v>
      </c>
      <c r="R42" s="56">
        <v>-53.061224489795897</v>
      </c>
      <c r="S42" s="54">
        <v>1316.24043478261</v>
      </c>
      <c r="T42" s="54">
        <v>1404.78</v>
      </c>
      <c r="U42" s="57">
        <v>-6.7267015111881596</v>
      </c>
    </row>
    <row r="43" spans="1:21" ht="12" thickBot="1">
      <c r="A43" s="80"/>
      <c r="B43" s="69" t="s">
        <v>39</v>
      </c>
      <c r="C43" s="70"/>
      <c r="D43" s="54">
        <v>42518.84</v>
      </c>
      <c r="E43" s="55"/>
      <c r="F43" s="55"/>
      <c r="G43" s="54">
        <v>34475.21</v>
      </c>
      <c r="H43" s="56">
        <v>23.331634528114598</v>
      </c>
      <c r="I43" s="54">
        <v>6071.47</v>
      </c>
      <c r="J43" s="56">
        <v>14.2794817544411</v>
      </c>
      <c r="K43" s="54">
        <v>3949.55</v>
      </c>
      <c r="L43" s="56">
        <v>11.456202877371901</v>
      </c>
      <c r="M43" s="56">
        <v>0.53725614310491099</v>
      </c>
      <c r="N43" s="54">
        <v>1937290.4</v>
      </c>
      <c r="O43" s="54">
        <v>8055657.3099999996</v>
      </c>
      <c r="P43" s="54">
        <v>33</v>
      </c>
      <c r="Q43" s="54">
        <v>30</v>
      </c>
      <c r="R43" s="56">
        <v>10</v>
      </c>
      <c r="S43" s="54">
        <v>1288.4496969697</v>
      </c>
      <c r="T43" s="54">
        <v>809.28899999999999</v>
      </c>
      <c r="U43" s="57">
        <v>37.188933188205503</v>
      </c>
    </row>
    <row r="44" spans="1:21" ht="12" thickBot="1">
      <c r="A44" s="80"/>
      <c r="B44" s="69" t="s">
        <v>76</v>
      </c>
      <c r="C44" s="70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9" t="s">
        <v>34</v>
      </c>
      <c r="C45" s="70"/>
      <c r="D45" s="59">
        <v>9005.6427000000003</v>
      </c>
      <c r="E45" s="60"/>
      <c r="F45" s="60"/>
      <c r="G45" s="59">
        <v>8058.6944999999996</v>
      </c>
      <c r="H45" s="61">
        <v>11.750640255689101</v>
      </c>
      <c r="I45" s="59">
        <v>605.03949999999998</v>
      </c>
      <c r="J45" s="61">
        <v>6.7184488676194096</v>
      </c>
      <c r="K45" s="59">
        <v>1278.0780999999999</v>
      </c>
      <c r="L45" s="61">
        <v>15.859617212192401</v>
      </c>
      <c r="M45" s="61">
        <v>-0.52660209106157096</v>
      </c>
      <c r="N45" s="59">
        <v>375412.16350000002</v>
      </c>
      <c r="O45" s="59">
        <v>2833036.9271999998</v>
      </c>
      <c r="P45" s="59">
        <v>24</v>
      </c>
      <c r="Q45" s="59">
        <v>21</v>
      </c>
      <c r="R45" s="61">
        <v>14.285714285714301</v>
      </c>
      <c r="S45" s="59">
        <v>375.23511250000001</v>
      </c>
      <c r="T45" s="59">
        <v>488.91122380952402</v>
      </c>
      <c r="U45" s="62">
        <v>-30.294635955616702</v>
      </c>
    </row>
  </sheetData>
  <mergeCells count="43"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17:C17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57199</v>
      </c>
      <c r="D2" s="37">
        <v>485644.54989743599</v>
      </c>
      <c r="E2" s="37">
        <v>362772.34156581201</v>
      </c>
      <c r="F2" s="37">
        <v>122872.208331624</v>
      </c>
      <c r="G2" s="37">
        <v>362772.34156581201</v>
      </c>
      <c r="H2" s="37">
        <v>0.25300851900340199</v>
      </c>
    </row>
    <row r="3" spans="1:8">
      <c r="A3" s="37">
        <v>2</v>
      </c>
      <c r="B3" s="37">
        <v>13</v>
      </c>
      <c r="C3" s="37">
        <v>7018</v>
      </c>
      <c r="D3" s="37">
        <v>64992.872465811997</v>
      </c>
      <c r="E3" s="37">
        <v>50577.815421367501</v>
      </c>
      <c r="F3" s="37">
        <v>14415.0570444444</v>
      </c>
      <c r="G3" s="37">
        <v>50577.815421367501</v>
      </c>
      <c r="H3" s="37">
        <v>0.22179442910493199</v>
      </c>
    </row>
    <row r="4" spans="1:8">
      <c r="A4" s="37">
        <v>3</v>
      </c>
      <c r="B4" s="37">
        <v>14</v>
      </c>
      <c r="C4" s="37">
        <v>90289</v>
      </c>
      <c r="D4" s="37">
        <v>87805.470678435799</v>
      </c>
      <c r="E4" s="37">
        <v>62913.420437124099</v>
      </c>
      <c r="F4" s="37">
        <v>24892.050241311699</v>
      </c>
      <c r="G4" s="37">
        <v>62913.420437124099</v>
      </c>
      <c r="H4" s="37">
        <v>0.28349088102348702</v>
      </c>
    </row>
    <row r="5" spans="1:8">
      <c r="A5" s="37">
        <v>4</v>
      </c>
      <c r="B5" s="37">
        <v>15</v>
      </c>
      <c r="C5" s="37">
        <v>2483</v>
      </c>
      <c r="D5" s="37">
        <v>39871.618943400703</v>
      </c>
      <c r="E5" s="37">
        <v>31025.1547485667</v>
      </c>
      <c r="F5" s="37">
        <v>8846.4641948339795</v>
      </c>
      <c r="G5" s="37">
        <v>31025.1547485667</v>
      </c>
      <c r="H5" s="37">
        <v>0.221873714418065</v>
      </c>
    </row>
    <row r="6" spans="1:8">
      <c r="A6" s="37">
        <v>5</v>
      </c>
      <c r="B6" s="37">
        <v>16</v>
      </c>
      <c r="C6" s="37">
        <v>1528</v>
      </c>
      <c r="D6" s="37">
        <v>98303.151079487201</v>
      </c>
      <c r="E6" s="37">
        <v>82703.417461538498</v>
      </c>
      <c r="F6" s="37">
        <v>15599.733617948699</v>
      </c>
      <c r="G6" s="37">
        <v>82703.417461538498</v>
      </c>
      <c r="H6" s="37">
        <v>0.15869006686606499</v>
      </c>
    </row>
    <row r="7" spans="1:8">
      <c r="A7" s="37">
        <v>6</v>
      </c>
      <c r="B7" s="37">
        <v>17</v>
      </c>
      <c r="C7" s="37">
        <v>11841</v>
      </c>
      <c r="D7" s="37">
        <v>171286.56586153799</v>
      </c>
      <c r="E7" s="37">
        <v>120503.251488034</v>
      </c>
      <c r="F7" s="37">
        <v>50783.314373504298</v>
      </c>
      <c r="G7" s="37">
        <v>120503.251488034</v>
      </c>
      <c r="H7" s="37">
        <v>0.29648159572861998</v>
      </c>
    </row>
    <row r="8" spans="1:8">
      <c r="A8" s="37">
        <v>7</v>
      </c>
      <c r="B8" s="37">
        <v>18</v>
      </c>
      <c r="C8" s="37">
        <v>74835</v>
      </c>
      <c r="D8" s="37">
        <v>129366.20158717901</v>
      </c>
      <c r="E8" s="37">
        <v>105382.503220513</v>
      </c>
      <c r="F8" s="37">
        <v>23983.6983666667</v>
      </c>
      <c r="G8" s="37">
        <v>105382.503220513</v>
      </c>
      <c r="H8" s="37">
        <v>0.18539385150381901</v>
      </c>
    </row>
    <row r="9" spans="1:8">
      <c r="A9" s="37">
        <v>8</v>
      </c>
      <c r="B9" s="37">
        <v>19</v>
      </c>
      <c r="C9" s="37">
        <v>20842</v>
      </c>
      <c r="D9" s="37">
        <v>61672.049547008501</v>
      </c>
      <c r="E9" s="37">
        <v>53009.1827188034</v>
      </c>
      <c r="F9" s="37">
        <v>8662.8668282051294</v>
      </c>
      <c r="G9" s="37">
        <v>53009.1827188034</v>
      </c>
      <c r="H9" s="37">
        <v>0.14046666021050599</v>
      </c>
    </row>
    <row r="10" spans="1:8">
      <c r="A10" s="37">
        <v>9</v>
      </c>
      <c r="B10" s="37">
        <v>21</v>
      </c>
      <c r="C10" s="37">
        <v>137620</v>
      </c>
      <c r="D10" s="37">
        <v>576986.38356837595</v>
      </c>
      <c r="E10" s="37">
        <v>556391.34849401703</v>
      </c>
      <c r="F10" s="37">
        <v>20595.035074358999</v>
      </c>
      <c r="G10" s="37">
        <v>556391.34849401703</v>
      </c>
      <c r="H10" s="37">
        <v>3.5694144022929697E-2</v>
      </c>
    </row>
    <row r="11" spans="1:8">
      <c r="A11" s="37">
        <v>10</v>
      </c>
      <c r="B11" s="37">
        <v>22</v>
      </c>
      <c r="C11" s="37">
        <v>28785</v>
      </c>
      <c r="D11" s="37">
        <v>507287.01096923102</v>
      </c>
      <c r="E11" s="37">
        <v>456504.06511538499</v>
      </c>
      <c r="F11" s="37">
        <v>50782.945853846199</v>
      </c>
      <c r="G11" s="37">
        <v>456504.06511538499</v>
      </c>
      <c r="H11" s="37">
        <v>0.100106931097683</v>
      </c>
    </row>
    <row r="12" spans="1:8">
      <c r="A12" s="37">
        <v>11</v>
      </c>
      <c r="B12" s="37">
        <v>23</v>
      </c>
      <c r="C12" s="37">
        <v>136544.98800000001</v>
      </c>
      <c r="D12" s="37">
        <v>1333982.22074872</v>
      </c>
      <c r="E12" s="37">
        <v>1137375.7003529901</v>
      </c>
      <c r="F12" s="37">
        <v>196606.52039572599</v>
      </c>
      <c r="G12" s="37">
        <v>1137375.7003529901</v>
      </c>
      <c r="H12" s="37">
        <v>0.14738316398653201</v>
      </c>
    </row>
    <row r="13" spans="1:8">
      <c r="A13" s="37">
        <v>12</v>
      </c>
      <c r="B13" s="37">
        <v>24</v>
      </c>
      <c r="C13" s="37">
        <v>18058</v>
      </c>
      <c r="D13" s="37">
        <v>625159.76182393194</v>
      </c>
      <c r="E13" s="37">
        <v>582600.16134786303</v>
      </c>
      <c r="F13" s="37">
        <v>42559.600476068401</v>
      </c>
      <c r="G13" s="37">
        <v>582600.16134786303</v>
      </c>
      <c r="H13" s="37">
        <v>6.8077958747534903E-2</v>
      </c>
    </row>
    <row r="14" spans="1:8">
      <c r="A14" s="37">
        <v>13</v>
      </c>
      <c r="B14" s="37">
        <v>25</v>
      </c>
      <c r="C14" s="37">
        <v>70863</v>
      </c>
      <c r="D14" s="37">
        <v>824080.49959999998</v>
      </c>
      <c r="E14" s="37">
        <v>733639.43929999997</v>
      </c>
      <c r="F14" s="37">
        <v>90441.060299999997</v>
      </c>
      <c r="G14" s="37">
        <v>733639.43929999997</v>
      </c>
      <c r="H14" s="37">
        <v>0.109747846653208</v>
      </c>
    </row>
    <row r="15" spans="1:8">
      <c r="A15" s="37">
        <v>14</v>
      </c>
      <c r="B15" s="37">
        <v>26</v>
      </c>
      <c r="C15" s="37">
        <v>54699</v>
      </c>
      <c r="D15" s="37">
        <v>322764.44662948302</v>
      </c>
      <c r="E15" s="37">
        <v>279013.18877211201</v>
      </c>
      <c r="F15" s="37">
        <v>43751.257857370802</v>
      </c>
      <c r="G15" s="37">
        <v>279013.18877211201</v>
      </c>
      <c r="H15" s="37">
        <v>0.13555166411372099</v>
      </c>
    </row>
    <row r="16" spans="1:8">
      <c r="A16" s="37">
        <v>15</v>
      </c>
      <c r="B16" s="37">
        <v>27</v>
      </c>
      <c r="C16" s="37">
        <v>125236.97900000001</v>
      </c>
      <c r="D16" s="37">
        <v>955474.61490000004</v>
      </c>
      <c r="E16" s="37">
        <v>902449.87829999998</v>
      </c>
      <c r="F16" s="37">
        <v>53024.736599999997</v>
      </c>
      <c r="G16" s="37">
        <v>902449.87829999998</v>
      </c>
      <c r="H16" s="37">
        <v>5.54957042009427E-2</v>
      </c>
    </row>
    <row r="17" spans="1:8">
      <c r="A17" s="37">
        <v>16</v>
      </c>
      <c r="B17" s="37">
        <v>29</v>
      </c>
      <c r="C17" s="37">
        <v>166910</v>
      </c>
      <c r="D17" s="37">
        <v>2199331.5421042698</v>
      </c>
      <c r="E17" s="37">
        <v>1998328.9310196601</v>
      </c>
      <c r="F17" s="37">
        <v>201002.611084615</v>
      </c>
      <c r="G17" s="37">
        <v>1998328.9310196601</v>
      </c>
      <c r="H17" s="37">
        <v>9.1392592356630498E-2</v>
      </c>
    </row>
    <row r="18" spans="1:8">
      <c r="A18" s="37">
        <v>17</v>
      </c>
      <c r="B18" s="37">
        <v>31</v>
      </c>
      <c r="C18" s="37">
        <v>23080.014999999999</v>
      </c>
      <c r="D18" s="37">
        <v>195220.684979563</v>
      </c>
      <c r="E18" s="37">
        <v>161846.92022875501</v>
      </c>
      <c r="F18" s="37">
        <v>33373.764750807801</v>
      </c>
      <c r="G18" s="37">
        <v>161846.92022875501</v>
      </c>
      <c r="H18" s="37">
        <v>0.17095403980526699</v>
      </c>
    </row>
    <row r="19" spans="1:8">
      <c r="A19" s="37">
        <v>18</v>
      </c>
      <c r="B19" s="37">
        <v>32</v>
      </c>
      <c r="C19" s="37">
        <v>14049.242</v>
      </c>
      <c r="D19" s="37">
        <v>219730.29640769999</v>
      </c>
      <c r="E19" s="37">
        <v>203717.99207637401</v>
      </c>
      <c r="F19" s="37">
        <v>16012.3043313257</v>
      </c>
      <c r="G19" s="37">
        <v>203717.99207637401</v>
      </c>
      <c r="H19" s="37">
        <v>7.2872537802504994E-2</v>
      </c>
    </row>
    <row r="20" spans="1:8">
      <c r="A20" s="37">
        <v>19</v>
      </c>
      <c r="B20" s="37">
        <v>33</v>
      </c>
      <c r="C20" s="37">
        <v>35064.627999999997</v>
      </c>
      <c r="D20" s="37">
        <v>517148.73906544899</v>
      </c>
      <c r="E20" s="37">
        <v>403889.76941956999</v>
      </c>
      <c r="F20" s="37">
        <v>113258.969645879</v>
      </c>
      <c r="G20" s="37">
        <v>403889.76941956999</v>
      </c>
      <c r="H20" s="37">
        <v>0.21900656637112201</v>
      </c>
    </row>
    <row r="21" spans="1:8">
      <c r="A21" s="37">
        <v>20</v>
      </c>
      <c r="B21" s="37">
        <v>34</v>
      </c>
      <c r="C21" s="37">
        <v>36957.080999999998</v>
      </c>
      <c r="D21" s="37">
        <v>227986.92798834399</v>
      </c>
      <c r="E21" s="37">
        <v>166776.63016533401</v>
      </c>
      <c r="F21" s="37">
        <v>61210.2978230101</v>
      </c>
      <c r="G21" s="37">
        <v>166776.63016533401</v>
      </c>
      <c r="H21" s="37">
        <v>0.26848161148142402</v>
      </c>
    </row>
    <row r="22" spans="1:8">
      <c r="A22" s="37">
        <v>21</v>
      </c>
      <c r="B22" s="37">
        <v>35</v>
      </c>
      <c r="C22" s="37">
        <v>25265.030999999999</v>
      </c>
      <c r="D22" s="37">
        <v>761925.59687168105</v>
      </c>
      <c r="E22" s="37">
        <v>735905.641476991</v>
      </c>
      <c r="F22" s="37">
        <v>26019.9553946903</v>
      </c>
      <c r="G22" s="37">
        <v>735905.641476991</v>
      </c>
      <c r="H22" s="37">
        <v>3.41502575862042E-2</v>
      </c>
    </row>
    <row r="23" spans="1:8">
      <c r="A23" s="37">
        <v>22</v>
      </c>
      <c r="B23" s="37">
        <v>36</v>
      </c>
      <c r="C23" s="37">
        <v>110357.20699999999</v>
      </c>
      <c r="D23" s="37">
        <v>816514.72281858395</v>
      </c>
      <c r="E23" s="37">
        <v>709335.18952347303</v>
      </c>
      <c r="F23" s="37">
        <v>107179.533295111</v>
      </c>
      <c r="G23" s="37">
        <v>709335.18952347303</v>
      </c>
      <c r="H23" s="37">
        <v>0.13126466712704299</v>
      </c>
    </row>
    <row r="24" spans="1:8">
      <c r="A24" s="37">
        <v>23</v>
      </c>
      <c r="B24" s="37">
        <v>37</v>
      </c>
      <c r="C24" s="37">
        <v>211864.609</v>
      </c>
      <c r="D24" s="37">
        <v>1492541.4108185801</v>
      </c>
      <c r="E24" s="37">
        <v>1376007.00263696</v>
      </c>
      <c r="F24" s="37">
        <v>116534.408181625</v>
      </c>
      <c r="G24" s="37">
        <v>1376007.00263696</v>
      </c>
      <c r="H24" s="37">
        <v>7.8077839138621999E-2</v>
      </c>
    </row>
    <row r="25" spans="1:8">
      <c r="A25" s="37">
        <v>24</v>
      </c>
      <c r="B25" s="37">
        <v>38</v>
      </c>
      <c r="C25" s="37">
        <v>363039.59399999998</v>
      </c>
      <c r="D25" s="37">
        <v>1450093.8874424801</v>
      </c>
      <c r="E25" s="37">
        <v>1500640.31802743</v>
      </c>
      <c r="F25" s="37">
        <v>-50546.4305849558</v>
      </c>
      <c r="G25" s="37">
        <v>1500640.31802743</v>
      </c>
      <c r="H25" s="37">
        <v>-3.4857350287921099E-2</v>
      </c>
    </row>
    <row r="26" spans="1:8">
      <c r="A26" s="37">
        <v>25</v>
      </c>
      <c r="B26" s="37">
        <v>39</v>
      </c>
      <c r="C26" s="37">
        <v>64344.959000000003</v>
      </c>
      <c r="D26" s="37">
        <v>104191.080451456</v>
      </c>
      <c r="E26" s="37">
        <v>73843.302024282704</v>
      </c>
      <c r="F26" s="37">
        <v>30347.7784271733</v>
      </c>
      <c r="G26" s="37">
        <v>73843.302024282704</v>
      </c>
      <c r="H26" s="37">
        <v>0.29127040717571501</v>
      </c>
    </row>
    <row r="27" spans="1:8">
      <c r="A27" s="37">
        <v>26</v>
      </c>
      <c r="B27" s="37">
        <v>42</v>
      </c>
      <c r="C27" s="37">
        <v>6566.951</v>
      </c>
      <c r="D27" s="37">
        <v>106972.0491</v>
      </c>
      <c r="E27" s="37">
        <v>93726.739400000006</v>
      </c>
      <c r="F27" s="37">
        <v>13245.3097</v>
      </c>
      <c r="G27" s="37">
        <v>93726.739400000006</v>
      </c>
      <c r="H27" s="37">
        <v>0.123820285873163</v>
      </c>
    </row>
    <row r="28" spans="1:8">
      <c r="A28" s="37">
        <v>27</v>
      </c>
      <c r="B28" s="37">
        <v>75</v>
      </c>
      <c r="C28" s="37">
        <v>615</v>
      </c>
      <c r="D28" s="37">
        <v>67943.589743589706</v>
      </c>
      <c r="E28" s="37">
        <v>63720.777777777803</v>
      </c>
      <c r="F28" s="37">
        <v>4222.8119658119604</v>
      </c>
      <c r="G28" s="37">
        <v>63720.777777777803</v>
      </c>
      <c r="H28" s="37">
        <v>6.2151734722117401E-2</v>
      </c>
    </row>
    <row r="29" spans="1:8">
      <c r="A29" s="37">
        <v>28</v>
      </c>
      <c r="B29" s="37">
        <v>76</v>
      </c>
      <c r="C29" s="37">
        <v>1952</v>
      </c>
      <c r="D29" s="37">
        <v>339443.777180342</v>
      </c>
      <c r="E29" s="37">
        <v>320393.76373076899</v>
      </c>
      <c r="F29" s="37">
        <v>19050.013449572602</v>
      </c>
      <c r="G29" s="37">
        <v>320393.76373076899</v>
      </c>
      <c r="H29" s="37">
        <v>5.6121262872501097E-2</v>
      </c>
    </row>
    <row r="30" spans="1:8">
      <c r="A30" s="37">
        <v>29</v>
      </c>
      <c r="B30" s="37">
        <v>99</v>
      </c>
      <c r="C30" s="37">
        <v>23</v>
      </c>
      <c r="D30" s="37">
        <v>9005.6425383859005</v>
      </c>
      <c r="E30" s="37">
        <v>8400.6029498525095</v>
      </c>
      <c r="F30" s="37">
        <v>605.03958853339395</v>
      </c>
      <c r="G30" s="37">
        <v>8400.6029498525095</v>
      </c>
      <c r="H30" s="37">
        <v>6.7184499712758597E-2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36</v>
      </c>
      <c r="D33" s="34">
        <v>48578.63</v>
      </c>
      <c r="E33" s="34">
        <v>48731.11</v>
      </c>
      <c r="F33" s="30"/>
      <c r="G33" s="30"/>
      <c r="H33" s="30"/>
    </row>
    <row r="34" spans="1:8">
      <c r="A34" s="30"/>
      <c r="B34" s="33">
        <v>71</v>
      </c>
      <c r="C34" s="34">
        <v>43</v>
      </c>
      <c r="D34" s="34">
        <v>83818.86</v>
      </c>
      <c r="E34" s="34">
        <v>88613.82</v>
      </c>
      <c r="F34" s="30"/>
      <c r="G34" s="30"/>
      <c r="H34" s="30"/>
    </row>
    <row r="35" spans="1:8">
      <c r="A35" s="30"/>
      <c r="B35" s="33">
        <v>72</v>
      </c>
      <c r="C35" s="34">
        <v>3</v>
      </c>
      <c r="D35" s="34">
        <v>-1471.75</v>
      </c>
      <c r="E35" s="34">
        <v>-1686.33</v>
      </c>
      <c r="F35" s="30"/>
      <c r="G35" s="30"/>
      <c r="H35" s="30"/>
    </row>
    <row r="36" spans="1:8">
      <c r="A36" s="30"/>
      <c r="B36" s="33">
        <v>73</v>
      </c>
      <c r="C36" s="34">
        <v>36</v>
      </c>
      <c r="D36" s="34">
        <v>55886.01</v>
      </c>
      <c r="E36" s="34">
        <v>60343.55</v>
      </c>
      <c r="F36" s="30"/>
      <c r="G36" s="30"/>
      <c r="H36" s="30"/>
    </row>
    <row r="37" spans="1:8">
      <c r="A37" s="30"/>
      <c r="B37" s="33">
        <v>74</v>
      </c>
      <c r="C37" s="34">
        <v>50</v>
      </c>
      <c r="D37" s="34">
        <v>42.74</v>
      </c>
      <c r="E37" s="34">
        <v>2777.78</v>
      </c>
      <c r="F37" s="30"/>
      <c r="G37" s="30"/>
      <c r="H37" s="30"/>
    </row>
    <row r="38" spans="1:8">
      <c r="A38" s="30"/>
      <c r="B38" s="33">
        <v>77</v>
      </c>
      <c r="C38" s="34">
        <v>21</v>
      </c>
      <c r="D38" s="34">
        <v>30273.53</v>
      </c>
      <c r="E38" s="34">
        <v>34178.660000000003</v>
      </c>
      <c r="F38" s="34"/>
      <c r="G38" s="30"/>
      <c r="H38" s="30"/>
    </row>
    <row r="39" spans="1:8">
      <c r="A39" s="30"/>
      <c r="B39" s="33">
        <v>78</v>
      </c>
      <c r="C39" s="34">
        <v>33</v>
      </c>
      <c r="D39" s="34">
        <v>42518.84</v>
      </c>
      <c r="E39" s="34">
        <v>36447.370000000003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2016-03-24T00:21:20Z</dcterms:modified>
</cp:coreProperties>
</file>