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<sst xmlns="http://schemas.openxmlformats.org/spreadsheetml/2006/main" count="118" uniqueCount="77">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</sst>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4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21490663.720500004</v>
      </c>
      <c r="F3" s="25">
        <f>RA!I7</f>
        <v>1835203.7803</v>
      </c>
      <c r="G3" s="16">
        <f>SUM(G4:G41)</f>
        <v>19655459.940199997</v>
      </c>
      <c r="H3" s="27">
        <f>RA!J7</f>
        <v>8.53953979350295</v>
      </c>
      <c r="I3" s="20">
        <f>SUM(I4:I41)</f>
        <v>21490668.865030445</v>
      </c>
      <c r="J3" s="21">
        <f>SUM(J4:J41)</f>
        <v>19655459.957587104</v>
      </c>
      <c r="K3" s="22">
        <f>E3-I3</f>
        <v>-5.1445304416120052</v>
      </c>
      <c r="L3" s="22">
        <f>G3-J3</f>
        <v>-1.7387107014656067E-2</v>
      </c>
    </row>
    <row r="4" spans="1:13">
      <c r="A4" s="68">
        <f>RA!A8</f>
        <v>42456</v>
      </c>
      <c r="B4" s="12">
        <v>12</v>
      </c>
      <c r="C4" s="63" t="s">
        <v>6</v>
      </c>
      <c r="D4" s="63"/>
      <c r="E4" s="15">
        <f>VLOOKUP(C4,RA!B8:D36,3,0)</f>
        <v>636309.21629999997</v>
      </c>
      <c r="F4" s="25">
        <f>VLOOKUP(C4,RA!B8:I39,8,0)</f>
        <v>158865.65650000001</v>
      </c>
      <c r="G4" s="16">
        <f t="shared" ref="G4:G41" si="0">E4-F4</f>
        <v>477443.55979999993</v>
      </c>
      <c r="H4" s="27">
        <f>RA!J8</f>
        <v>24.9667382509041</v>
      </c>
      <c r="I4" s="20">
        <f>VLOOKUP(B4,RMS!B:D,3,FALSE)</f>
        <v>636310.07586410199</v>
      </c>
      <c r="J4" s="21">
        <f>VLOOKUP(B4,RMS!B:E,4,FALSE)</f>
        <v>477443.57228974398</v>
      </c>
      <c r="K4" s="22">
        <f t="shared" ref="K4:K41" si="1">E4-I4</f>
        <v>-0.85956410202197731</v>
      </c>
      <c r="L4" s="22">
        <f t="shared" ref="L4:L41" si="2">G4-J4</f>
        <v>-1.2489744054619223E-2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105166.3061</v>
      </c>
      <c r="F5" s="25">
        <f>VLOOKUP(C5,RA!B9:I40,8,0)</f>
        <v>22873.995500000001</v>
      </c>
      <c r="G5" s="16">
        <f t="shared" si="0"/>
        <v>82292.310599999997</v>
      </c>
      <c r="H5" s="27">
        <f>RA!J9</f>
        <v>21.750308010485501</v>
      </c>
      <c r="I5" s="20">
        <f>VLOOKUP(B5,RMS!B:D,3,FALSE)</f>
        <v>105166.36364444401</v>
      </c>
      <c r="J5" s="21">
        <f>VLOOKUP(B5,RMS!B:E,4,FALSE)</f>
        <v>82292.318642735001</v>
      </c>
      <c r="K5" s="22">
        <f t="shared" si="1"/>
        <v>-5.7544444003724493E-2</v>
      </c>
      <c r="L5" s="22">
        <f t="shared" si="2"/>
        <v>-8.0427350039826706E-3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175354.0184</v>
      </c>
      <c r="F6" s="25">
        <f>VLOOKUP(C6,RA!B10:I41,8,0)</f>
        <v>48951.130499999999</v>
      </c>
      <c r="G6" s="16">
        <f t="shared" si="0"/>
        <v>126402.8879</v>
      </c>
      <c r="H6" s="27">
        <f>RA!J10</f>
        <v>27.915602360669901</v>
      </c>
      <c r="I6" s="20">
        <f>VLOOKUP(B6,RMS!B:D,3,FALSE)</f>
        <v>175356.451688314</v>
      </c>
      <c r="J6" s="21">
        <f>VLOOKUP(B6,RMS!B:E,4,FALSE)</f>
        <v>126402.889242287</v>
      </c>
      <c r="K6" s="22">
        <f>E6-I6</f>
        <v>-2.4332883140014019</v>
      </c>
      <c r="L6" s="22">
        <f t="shared" si="2"/>
        <v>-1.3422869960777462E-3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50117.501100000001</v>
      </c>
      <c r="F7" s="25">
        <f>VLOOKUP(C7,RA!B11:I42,8,0)</f>
        <v>11614.865100000001</v>
      </c>
      <c r="G7" s="16">
        <f t="shared" si="0"/>
        <v>38502.635999999999</v>
      </c>
      <c r="H7" s="27">
        <f>RA!J11</f>
        <v>23.175267810788799</v>
      </c>
      <c r="I7" s="20">
        <f>VLOOKUP(B7,RMS!B:D,3,FALSE)</f>
        <v>50117.542389819202</v>
      </c>
      <c r="J7" s="21">
        <f>VLOOKUP(B7,RMS!B:E,4,FALSE)</f>
        <v>38502.636173564802</v>
      </c>
      <c r="K7" s="22">
        <f t="shared" si="1"/>
        <v>-4.1289819200756028E-2</v>
      </c>
      <c r="L7" s="22">
        <f t="shared" si="2"/>
        <v>-1.7356480384478346E-4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110221.5919</v>
      </c>
      <c r="F8" s="25">
        <f>VLOOKUP(C8,RA!B12:I43,8,0)</f>
        <v>17549.260300000002</v>
      </c>
      <c r="G8" s="16">
        <f t="shared" si="0"/>
        <v>92672.331600000005</v>
      </c>
      <c r="H8" s="27">
        <f>RA!J12</f>
        <v>15.9217989846507</v>
      </c>
      <c r="I8" s="20">
        <f>VLOOKUP(B8,RMS!B:D,3,FALSE)</f>
        <v>110221.58816923101</v>
      </c>
      <c r="J8" s="21">
        <f>VLOOKUP(B8,RMS!B:E,4,FALSE)</f>
        <v>92672.331721367504</v>
      </c>
      <c r="K8" s="22">
        <f t="shared" si="1"/>
        <v>3.7307689926819876E-3</v>
      </c>
      <c r="L8" s="22">
        <f t="shared" si="2"/>
        <v>-1.2136749865021557E-4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207455.9736</v>
      </c>
      <c r="F9" s="25">
        <f>VLOOKUP(C9,RA!B13:I44,8,0)</f>
        <v>60228.5599</v>
      </c>
      <c r="G9" s="16">
        <f t="shared" si="0"/>
        <v>147227.4137</v>
      </c>
      <c r="H9" s="27">
        <f>RA!J13</f>
        <v>29.031971870874099</v>
      </c>
      <c r="I9" s="20">
        <f>VLOOKUP(B9,RMS!B:D,3,FALSE)</f>
        <v>207456.13550854701</v>
      </c>
      <c r="J9" s="21">
        <f>VLOOKUP(B9,RMS!B:E,4,FALSE)</f>
        <v>147227.412794017</v>
      </c>
      <c r="K9" s="22">
        <f t="shared" si="1"/>
        <v>-0.16190854701562785</v>
      </c>
      <c r="L9" s="22">
        <f t="shared" si="2"/>
        <v>9.0598300448618829E-4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152279.62239999999</v>
      </c>
      <c r="F10" s="25">
        <f>VLOOKUP(C10,RA!B14:I44,8,0)</f>
        <v>26224.253400000001</v>
      </c>
      <c r="G10" s="16">
        <f t="shared" si="0"/>
        <v>126055.36899999999</v>
      </c>
      <c r="H10" s="27">
        <f>RA!J14</f>
        <v>17.221117958327699</v>
      </c>
      <c r="I10" s="20">
        <f>VLOOKUP(B10,RMS!B:D,3,FALSE)</f>
        <v>152279.62766837599</v>
      </c>
      <c r="J10" s="21">
        <f>VLOOKUP(B10,RMS!B:E,4,FALSE)</f>
        <v>126055.37143162399</v>
      </c>
      <c r="K10" s="22">
        <f t="shared" si="1"/>
        <v>-5.2683760004583746E-3</v>
      </c>
      <c r="L10" s="22">
        <f t="shared" si="2"/>
        <v>-2.4316240014741197E-3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83388.197</v>
      </c>
      <c r="F11" s="25">
        <f>VLOOKUP(C11,RA!B15:I45,8,0)</f>
        <v>14460.9103</v>
      </c>
      <c r="G11" s="16">
        <f t="shared" si="0"/>
        <v>68927.286699999997</v>
      </c>
      <c r="H11" s="27">
        <f>RA!J15</f>
        <v>17.341675225331901</v>
      </c>
      <c r="I11" s="20">
        <f>VLOOKUP(B11,RMS!B:D,3,FALSE)</f>
        <v>83388.287214529904</v>
      </c>
      <c r="J11" s="21">
        <f>VLOOKUP(B11,RMS!B:E,4,FALSE)</f>
        <v>68927.287127350399</v>
      </c>
      <c r="K11" s="22">
        <f t="shared" si="1"/>
        <v>-9.0214529904187657E-2</v>
      </c>
      <c r="L11" s="22">
        <f t="shared" si="2"/>
        <v>-4.2735040187835693E-4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1061830.7553999999</v>
      </c>
      <c r="F12" s="25">
        <f>VLOOKUP(C12,RA!B16:I46,8,0)</f>
        <v>8732.4050000000007</v>
      </c>
      <c r="G12" s="16">
        <f t="shared" si="0"/>
        <v>1053098.3503999999</v>
      </c>
      <c r="H12" s="27">
        <f>RA!J16</f>
        <v>0.82239141742607003</v>
      </c>
      <c r="I12" s="20">
        <f>VLOOKUP(B12,RMS!B:D,3,FALSE)</f>
        <v>1061829.8152512801</v>
      </c>
      <c r="J12" s="21">
        <f>VLOOKUP(B12,RMS!B:E,4,FALSE)</f>
        <v>1053098.3502</v>
      </c>
      <c r="K12" s="22">
        <f t="shared" si="1"/>
        <v>0.94014871981926262</v>
      </c>
      <c r="L12" s="22">
        <f t="shared" si="2"/>
        <v>1.9999989308416843E-4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2415914.6836000001</v>
      </c>
      <c r="F13" s="25">
        <f>VLOOKUP(C13,RA!B17:I47,8,0)</f>
        <v>-21104.448899999999</v>
      </c>
      <c r="G13" s="16">
        <f t="shared" si="0"/>
        <v>2437019.1325000003</v>
      </c>
      <c r="H13" s="27">
        <f>RA!J17</f>
        <v>-0.87355936214402496</v>
      </c>
      <c r="I13" s="20">
        <f>VLOOKUP(B13,RMS!B:D,3,FALSE)</f>
        <v>2415914.6768119698</v>
      </c>
      <c r="J13" s="21">
        <f>VLOOKUP(B13,RMS!B:E,4,FALSE)</f>
        <v>2437019.1326051299</v>
      </c>
      <c r="K13" s="22">
        <f t="shared" si="1"/>
        <v>6.7880302667617798E-3</v>
      </c>
      <c r="L13" s="22">
        <f t="shared" si="2"/>
        <v>-1.0512955486774445E-4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2007258.4149</v>
      </c>
      <c r="F14" s="25">
        <f>VLOOKUP(C14,RA!B18:I48,8,0)</f>
        <v>278079.24089999998</v>
      </c>
      <c r="G14" s="16">
        <f t="shared" si="0"/>
        <v>1729179.1740000001</v>
      </c>
      <c r="H14" s="27">
        <f>RA!J18</f>
        <v>13.8536841512683</v>
      </c>
      <c r="I14" s="20">
        <f>VLOOKUP(B14,RMS!B:D,3,FALSE)</f>
        <v>2007258.4555538499</v>
      </c>
      <c r="J14" s="21">
        <f>VLOOKUP(B14,RMS!B:E,4,FALSE)</f>
        <v>1729179.1463854699</v>
      </c>
      <c r="K14" s="22">
        <f t="shared" si="1"/>
        <v>-4.0653849951922894E-2</v>
      </c>
      <c r="L14" s="22">
        <f t="shared" si="2"/>
        <v>2.7614530175924301E-2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687284.3996</v>
      </c>
      <c r="F15" s="25">
        <f>VLOOKUP(C15,RA!B19:I49,8,0)</f>
        <v>60237.192300000002</v>
      </c>
      <c r="G15" s="16">
        <f t="shared" si="0"/>
        <v>627047.20730000001</v>
      </c>
      <c r="H15" s="27">
        <f>RA!J19</f>
        <v>8.7645219846482902</v>
      </c>
      <c r="I15" s="20">
        <f>VLOOKUP(B15,RMS!B:D,3,FALSE)</f>
        <v>687284.37285726506</v>
      </c>
      <c r="J15" s="21">
        <f>VLOOKUP(B15,RMS!B:E,4,FALSE)</f>
        <v>627047.20265555603</v>
      </c>
      <c r="K15" s="22">
        <f t="shared" si="1"/>
        <v>2.674273494631052E-2</v>
      </c>
      <c r="L15" s="22">
        <f t="shared" si="2"/>
        <v>4.6444439794868231E-3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1003151.2347</v>
      </c>
      <c r="F16" s="25">
        <f>VLOOKUP(C16,RA!B20:I50,8,0)</f>
        <v>110161.5065</v>
      </c>
      <c r="G16" s="16">
        <f t="shared" si="0"/>
        <v>892989.72820000001</v>
      </c>
      <c r="H16" s="27">
        <f>RA!J20</f>
        <v>10.9815452236317</v>
      </c>
      <c r="I16" s="20">
        <f>VLOOKUP(B16,RMS!B:D,3,FALSE)</f>
        <v>1003151.3064</v>
      </c>
      <c r="J16" s="21">
        <f>VLOOKUP(B16,RMS!B:E,4,FALSE)</f>
        <v>892989.72820000001</v>
      </c>
      <c r="K16" s="22">
        <f t="shared" si="1"/>
        <v>-7.1699999971315265E-2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398667.66879999998</v>
      </c>
      <c r="F17" s="25">
        <f>VLOOKUP(C17,RA!B21:I51,8,0)</f>
        <v>56778.381699999998</v>
      </c>
      <c r="G17" s="16">
        <f t="shared" si="0"/>
        <v>341889.28709999996</v>
      </c>
      <c r="H17" s="27">
        <f>RA!J21</f>
        <v>14.242033187919301</v>
      </c>
      <c r="I17" s="20">
        <f>VLOOKUP(B17,RMS!B:D,3,FALSE)</f>
        <v>398667.456401309</v>
      </c>
      <c r="J17" s="21">
        <f>VLOOKUP(B17,RMS!B:E,4,FALSE)</f>
        <v>341889.286925981</v>
      </c>
      <c r="K17" s="22">
        <f t="shared" si="1"/>
        <v>0.21239869098644704</v>
      </c>
      <c r="L17" s="22">
        <f t="shared" si="2"/>
        <v>1.7401896184310317E-4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1393022.683</v>
      </c>
      <c r="F18" s="25">
        <f>VLOOKUP(C18,RA!B22:I52,8,0)</f>
        <v>77008.400800000003</v>
      </c>
      <c r="G18" s="16">
        <f t="shared" si="0"/>
        <v>1316014.2822</v>
      </c>
      <c r="H18" s="27">
        <f>RA!J22</f>
        <v>5.5281512454740103</v>
      </c>
      <c r="I18" s="20">
        <f>VLOOKUP(B18,RMS!B:D,3,FALSE)</f>
        <v>1393024.0105000001</v>
      </c>
      <c r="J18" s="21">
        <f>VLOOKUP(B18,RMS!B:E,4,FALSE)</f>
        <v>1316014.2773</v>
      </c>
      <c r="K18" s="22">
        <f t="shared" si="1"/>
        <v>-1.3275000001303852</v>
      </c>
      <c r="L18" s="22">
        <f t="shared" si="2"/>
        <v>4.9000000581145287E-3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2790592.5502999998</v>
      </c>
      <c r="F19" s="25">
        <f>VLOOKUP(C19,RA!B23:I53,8,0)</f>
        <v>304333.10359999997</v>
      </c>
      <c r="G19" s="16">
        <f t="shared" si="0"/>
        <v>2486259.4466999997</v>
      </c>
      <c r="H19" s="27">
        <f>RA!J23</f>
        <v>10.905680356929301</v>
      </c>
      <c r="I19" s="20">
        <f>VLOOKUP(B19,RMS!B:D,3,FALSE)</f>
        <v>2790593.8903418798</v>
      </c>
      <c r="J19" s="21">
        <f>VLOOKUP(B19,RMS!B:E,4,FALSE)</f>
        <v>2486259.4752982901</v>
      </c>
      <c r="K19" s="22">
        <f t="shared" si="1"/>
        <v>-1.340041880030185</v>
      </c>
      <c r="L19" s="22">
        <f t="shared" si="2"/>
        <v>-2.8598290402442217E-2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281725.78419999999</v>
      </c>
      <c r="F20" s="25">
        <f>VLOOKUP(C20,RA!B24:I54,8,0)</f>
        <v>41833.216399999998</v>
      </c>
      <c r="G20" s="16">
        <f t="shared" si="0"/>
        <v>239892.56779999999</v>
      </c>
      <c r="H20" s="27">
        <f>RA!J24</f>
        <v>14.8489129309876</v>
      </c>
      <c r="I20" s="20">
        <f>VLOOKUP(B20,RMS!B:D,3,FALSE)</f>
        <v>281725.90049413801</v>
      </c>
      <c r="J20" s="21">
        <f>VLOOKUP(B20,RMS!B:E,4,FALSE)</f>
        <v>239892.56568621201</v>
      </c>
      <c r="K20" s="22">
        <f t="shared" si="1"/>
        <v>-0.11629413801711053</v>
      </c>
      <c r="L20" s="22">
        <f t="shared" si="2"/>
        <v>2.1137879812158644E-3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303516.96519999998</v>
      </c>
      <c r="F21" s="25">
        <f>VLOOKUP(C21,RA!B25:I55,8,0)</f>
        <v>23091.2896</v>
      </c>
      <c r="G21" s="16">
        <f t="shared" si="0"/>
        <v>280425.67559999996</v>
      </c>
      <c r="H21" s="27">
        <f>RA!J25</f>
        <v>7.6079073816464202</v>
      </c>
      <c r="I21" s="20">
        <f>VLOOKUP(B21,RMS!B:D,3,FALSE)</f>
        <v>303516.93355842202</v>
      </c>
      <c r="J21" s="21">
        <f>VLOOKUP(B21,RMS!B:E,4,FALSE)</f>
        <v>280425.68389355898</v>
      </c>
      <c r="K21" s="22">
        <f t="shared" si="1"/>
        <v>3.1641577952541411E-2</v>
      </c>
      <c r="L21" s="22">
        <f t="shared" si="2"/>
        <v>-8.2935590180568397E-3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669917.17590000003</v>
      </c>
      <c r="F22" s="25">
        <f>VLOOKUP(C22,RA!B26:I56,8,0)</f>
        <v>144698.74369999999</v>
      </c>
      <c r="G22" s="16">
        <f t="shared" si="0"/>
        <v>525218.43220000004</v>
      </c>
      <c r="H22" s="27">
        <f>RA!J26</f>
        <v>21.599497505882699</v>
      </c>
      <c r="I22" s="20">
        <f>VLOOKUP(B22,RMS!B:D,3,FALSE)</f>
        <v>669917.15877501701</v>
      </c>
      <c r="J22" s="21">
        <f>VLOOKUP(B22,RMS!B:E,4,FALSE)</f>
        <v>525218.41618643096</v>
      </c>
      <c r="K22" s="22">
        <f t="shared" si="1"/>
        <v>1.7124983016401529E-2</v>
      </c>
      <c r="L22" s="22">
        <f t="shared" si="2"/>
        <v>1.6013569082133472E-2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295774.74699999997</v>
      </c>
      <c r="F23" s="25">
        <f>VLOOKUP(C23,RA!B27:I57,8,0)</f>
        <v>82072.440700000006</v>
      </c>
      <c r="G23" s="16">
        <f t="shared" si="0"/>
        <v>213702.30629999997</v>
      </c>
      <c r="H23" s="27">
        <f>RA!J27</f>
        <v>27.748292081203299</v>
      </c>
      <c r="I23" s="20">
        <f>VLOOKUP(B23,RMS!B:D,3,FALSE)</f>
        <v>295774.50205399003</v>
      </c>
      <c r="J23" s="21">
        <f>VLOOKUP(B23,RMS!B:E,4,FALSE)</f>
        <v>213702.347673046</v>
      </c>
      <c r="K23" s="22">
        <f t="shared" si="1"/>
        <v>0.24494600994512439</v>
      </c>
      <c r="L23" s="22">
        <f t="shared" si="2"/>
        <v>-4.1373046027729288E-2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917189.30050000001</v>
      </c>
      <c r="F24" s="25">
        <f>VLOOKUP(C24,RA!B28:I58,8,0)</f>
        <v>39295.587500000001</v>
      </c>
      <c r="G24" s="16">
        <f t="shared" si="0"/>
        <v>877893.71299999999</v>
      </c>
      <c r="H24" s="27">
        <f>RA!J28</f>
        <v>4.2843486593856097</v>
      </c>
      <c r="I24" s="20">
        <f>VLOOKUP(B24,RMS!B:D,3,FALSE)</f>
        <v>917189.30031769897</v>
      </c>
      <c r="J24" s="21">
        <f>VLOOKUP(B24,RMS!B:E,4,FALSE)</f>
        <v>877893.72934690304</v>
      </c>
      <c r="K24" s="22">
        <f t="shared" si="1"/>
        <v>1.8230103887617588E-4</v>
      </c>
      <c r="L24" s="22">
        <f t="shared" si="2"/>
        <v>-1.6346903052181005E-2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810571.20510000002</v>
      </c>
      <c r="F25" s="25">
        <f>VLOOKUP(C25,RA!B29:I59,8,0)</f>
        <v>112794.92909999999</v>
      </c>
      <c r="G25" s="16">
        <f t="shared" si="0"/>
        <v>697776.27600000007</v>
      </c>
      <c r="H25" s="27">
        <f>RA!J29</f>
        <v>13.915486806132501</v>
      </c>
      <c r="I25" s="20">
        <f>VLOOKUP(B25,RMS!B:D,3,FALSE)</f>
        <v>810571.44771946897</v>
      </c>
      <c r="J25" s="21">
        <f>VLOOKUP(B25,RMS!B:E,4,FALSE)</f>
        <v>697776.27975364495</v>
      </c>
      <c r="K25" s="22">
        <f t="shared" si="1"/>
        <v>-0.2426194689469412</v>
      </c>
      <c r="L25" s="22">
        <f t="shared" si="2"/>
        <v>-3.7536448799073696E-3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1424058.93</v>
      </c>
      <c r="F26" s="25">
        <f>VLOOKUP(C26,RA!B30:I60,8,0)</f>
        <v>115304.0831</v>
      </c>
      <c r="G26" s="16">
        <f t="shared" si="0"/>
        <v>1308754.8469</v>
      </c>
      <c r="H26" s="27">
        <f>RA!J30</f>
        <v>8.0968617710223594</v>
      </c>
      <c r="I26" s="20">
        <f>VLOOKUP(B26,RMS!B:D,3,FALSE)</f>
        <v>1424058.91955398</v>
      </c>
      <c r="J26" s="21">
        <f>VLOOKUP(B26,RMS!B:E,4,FALSE)</f>
        <v>1308754.8710850601</v>
      </c>
      <c r="K26" s="22">
        <f t="shared" si="1"/>
        <v>1.0446019936352968E-2</v>
      </c>
      <c r="L26" s="22">
        <f t="shared" si="2"/>
        <v>-2.4185060057789087E-2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846589.40119999996</v>
      </c>
      <c r="F27" s="25">
        <f>VLOOKUP(C27,RA!B31:I61,8,0)</f>
        <v>37676.386200000001</v>
      </c>
      <c r="G27" s="16">
        <f t="shared" si="0"/>
        <v>808913.01500000001</v>
      </c>
      <c r="H27" s="27">
        <f>RA!J31</f>
        <v>4.4503730080480004</v>
      </c>
      <c r="I27" s="20">
        <f>VLOOKUP(B27,RMS!B:D,3,FALSE)</f>
        <v>846589.28827699099</v>
      </c>
      <c r="J27" s="21">
        <f>VLOOKUP(B27,RMS!B:E,4,FALSE)</f>
        <v>808912.93073539797</v>
      </c>
      <c r="K27" s="22">
        <f t="shared" si="1"/>
        <v>0.11292300897184759</v>
      </c>
      <c r="L27" s="22">
        <f t="shared" si="2"/>
        <v>8.4264602046459913E-2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132990.54569999999</v>
      </c>
      <c r="F28" s="25">
        <f>VLOOKUP(C28,RA!B32:I62,8,0)</f>
        <v>36476.209000000003</v>
      </c>
      <c r="G28" s="16">
        <f t="shared" si="0"/>
        <v>96514.336699999985</v>
      </c>
      <c r="H28" s="27">
        <f>RA!J32</f>
        <v>27.427670747575601</v>
      </c>
      <c r="I28" s="20">
        <f>VLOOKUP(B28,RMS!B:D,3,FALSE)</f>
        <v>132990.42769551501</v>
      </c>
      <c r="J28" s="21">
        <f>VLOOKUP(B28,RMS!B:E,4,FALSE)</f>
        <v>96514.333085261795</v>
      </c>
      <c r="K28" s="22">
        <f t="shared" si="1"/>
        <v>0.11800448497524485</v>
      </c>
      <c r="L28" s="22">
        <f t="shared" si="2"/>
        <v>3.6147381906630471E-3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166018.77340000001</v>
      </c>
      <c r="F30" s="25">
        <f>VLOOKUP(C30,RA!B34:I65,8,0)</f>
        <v>21884.452099999999</v>
      </c>
      <c r="G30" s="16">
        <f t="shared" si="0"/>
        <v>144134.32130000001</v>
      </c>
      <c r="H30" s="27">
        <f>RA!J34</f>
        <v>13.181914100324301</v>
      </c>
      <c r="I30" s="20">
        <f>VLOOKUP(B30,RMS!B:D,3,FALSE)</f>
        <v>166018.8622</v>
      </c>
      <c r="J30" s="21">
        <f>VLOOKUP(B30,RMS!B:E,4,FALSE)</f>
        <v>144134.33660000001</v>
      </c>
      <c r="K30" s="22">
        <f t="shared" si="1"/>
        <v>-8.879999999771826E-2</v>
      </c>
      <c r="L30" s="22">
        <f t="shared" si="2"/>
        <v>-1.5299999999115244E-2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107189.82</v>
      </c>
      <c r="F31" s="25">
        <f>VLOOKUP(C31,RA!B35:I66,8,0)</f>
        <v>3120.4</v>
      </c>
      <c r="G31" s="16">
        <f t="shared" si="0"/>
        <v>104069.42000000001</v>
      </c>
      <c r="H31" s="27">
        <f>RA!J35</f>
        <v>2.91109734114676</v>
      </c>
      <c r="I31" s="20">
        <f>VLOOKUP(B31,RMS!B:D,3,FALSE)</f>
        <v>107189.82</v>
      </c>
      <c r="J31" s="21">
        <f>VLOOKUP(B31,RMS!B:E,4,FALSE)</f>
        <v>104069.42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481008.78</v>
      </c>
      <c r="F32" s="25">
        <f>VLOOKUP(C32,RA!B34:I66,8,0)</f>
        <v>-30095.56</v>
      </c>
      <c r="G32" s="16">
        <f t="shared" si="0"/>
        <v>511104.34</v>
      </c>
      <c r="H32" s="27">
        <f>RA!J35</f>
        <v>2.91109734114676</v>
      </c>
      <c r="I32" s="20">
        <f>VLOOKUP(B32,RMS!B:D,3,FALSE)</f>
        <v>481008.78</v>
      </c>
      <c r="J32" s="21">
        <f>VLOOKUP(B32,RMS!B:E,4,FALSE)</f>
        <v>511104.34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205014.53</v>
      </c>
      <c r="F33" s="25">
        <f>VLOOKUP(C33,RA!B34:I67,8,0)</f>
        <v>-2389.77</v>
      </c>
      <c r="G33" s="16">
        <f t="shared" si="0"/>
        <v>207404.3</v>
      </c>
      <c r="H33" s="27">
        <f>RA!J34</f>
        <v>13.181914100324301</v>
      </c>
      <c r="I33" s="20">
        <f>VLOOKUP(B33,RMS!B:D,3,FALSE)</f>
        <v>205014.53</v>
      </c>
      <c r="J33" s="21">
        <f>VLOOKUP(B33,RMS!B:E,4,FALSE)</f>
        <v>207404.3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219304.45</v>
      </c>
      <c r="F34" s="25">
        <f>VLOOKUP(C34,RA!B35:I68,8,0)</f>
        <v>-37757.43</v>
      </c>
      <c r="G34" s="16">
        <f t="shared" si="0"/>
        <v>257061.88</v>
      </c>
      <c r="H34" s="27">
        <f>RA!J35</f>
        <v>2.91109734114676</v>
      </c>
      <c r="I34" s="20">
        <f>VLOOKUP(B34,RMS!B:D,3,FALSE)</f>
        <v>219304.45</v>
      </c>
      <c r="J34" s="21">
        <f>VLOOKUP(B34,RMS!B:E,4,FALSE)</f>
        <v>257061.88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-6.2567589722582602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94317.093099999998</v>
      </c>
      <c r="F36" s="25">
        <f>VLOOKUP(C36,RA!B8:I69,8,0)</f>
        <v>6089.0469000000003</v>
      </c>
      <c r="G36" s="16">
        <f t="shared" si="0"/>
        <v>88228.046199999997</v>
      </c>
      <c r="H36" s="27">
        <f>RA!J36</f>
        <v>-6.2567589722582602</v>
      </c>
      <c r="I36" s="20">
        <f>VLOOKUP(B36,RMS!B:D,3,FALSE)</f>
        <v>94317.094017094001</v>
      </c>
      <c r="J36" s="21">
        <f>VLOOKUP(B36,RMS!B:E,4,FALSE)</f>
        <v>88228.047008547001</v>
      </c>
      <c r="K36" s="22">
        <f t="shared" si="1"/>
        <v>-9.1709400294348598E-4</v>
      </c>
      <c r="L36" s="22">
        <f t="shared" si="2"/>
        <v>-8.0854700354393572E-4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892162.28700000001</v>
      </c>
      <c r="F37" s="25">
        <f>VLOOKUP(C37,RA!B8:I70,8,0)</f>
        <v>30630.047699999999</v>
      </c>
      <c r="G37" s="16">
        <f t="shared" si="0"/>
        <v>861532.23930000002</v>
      </c>
      <c r="H37" s="27">
        <f>RA!J37</f>
        <v>-1.16565884379024</v>
      </c>
      <c r="I37" s="20">
        <f>VLOOKUP(B37,RMS!B:D,3,FALSE)</f>
        <v>892162.27901282103</v>
      </c>
      <c r="J37" s="21">
        <f>VLOOKUP(B37,RMS!B:E,4,FALSE)</f>
        <v>861532.23748547002</v>
      </c>
      <c r="K37" s="22">
        <f t="shared" si="1"/>
        <v>7.987178978510201E-3</v>
      </c>
      <c r="L37" s="22">
        <f t="shared" si="2"/>
        <v>1.8145299982279539E-3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254081.23</v>
      </c>
      <c r="F38" s="25">
        <f>VLOOKUP(C38,RA!B9:I71,8,0)</f>
        <v>-39445.42</v>
      </c>
      <c r="G38" s="16">
        <f t="shared" si="0"/>
        <v>293526.65000000002</v>
      </c>
      <c r="H38" s="27">
        <f>RA!J38</f>
        <v>-17.216900979437501</v>
      </c>
      <c r="I38" s="20">
        <f>VLOOKUP(B38,RMS!B:D,3,FALSE)</f>
        <v>254081.23</v>
      </c>
      <c r="J38" s="21">
        <f>VLOOKUP(B38,RMS!B:E,4,FALSE)</f>
        <v>293526.65000000002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81498.33</v>
      </c>
      <c r="F39" s="25">
        <f>VLOOKUP(C39,RA!B10:I72,8,0)</f>
        <v>10900.6</v>
      </c>
      <c r="G39" s="16">
        <f t="shared" si="0"/>
        <v>70597.73</v>
      </c>
      <c r="H39" s="27">
        <f>RA!J39</f>
        <v>-6436.4705882353001</v>
      </c>
      <c r="I39" s="20">
        <f>VLOOKUP(B39,RMS!B:D,3,FALSE)</f>
        <v>81498.33</v>
      </c>
      <c r="J39" s="21">
        <f>VLOOKUP(B39,RMS!B:E,4,FALSE)</f>
        <v>70597.73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6.4559314752672297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29718.705099999999</v>
      </c>
      <c r="F41" s="25">
        <f>VLOOKUP(C41,RA!B8:I73,8,0)</f>
        <v>4084.8249000000001</v>
      </c>
      <c r="G41" s="16">
        <f t="shared" si="0"/>
        <v>25633.8802</v>
      </c>
      <c r="H41" s="27">
        <f>RA!J40</f>
        <v>6.4559314752672297</v>
      </c>
      <c r="I41" s="20">
        <f>VLOOKUP(B41,RMS!B:D,3,FALSE)</f>
        <v>29718.705090386498</v>
      </c>
      <c r="J41" s="21">
        <f>VLOOKUP(B41,RMS!B:E,4,FALSE)</f>
        <v>25633.880054458801</v>
      </c>
      <c r="K41" s="22">
        <f t="shared" si="1"/>
        <v>9.6135008789133281E-6</v>
      </c>
      <c r="L41" s="22">
        <f t="shared" si="2"/>
        <v>1.4554119843523949E-4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21490663.7205</v>
      </c>
      <c r="E7" s="51">
        <v>24287170.679499999</v>
      </c>
      <c r="F7" s="52">
        <v>88.485661850433502</v>
      </c>
      <c r="G7" s="51">
        <v>21220008.739500001</v>
      </c>
      <c r="H7" s="52">
        <v>1.2754706386910699</v>
      </c>
      <c r="I7" s="51">
        <v>1835203.7803</v>
      </c>
      <c r="J7" s="52">
        <v>8.53953979350295</v>
      </c>
      <c r="K7" s="51">
        <v>1202919.0799</v>
      </c>
      <c r="L7" s="52">
        <v>5.6687963453135897</v>
      </c>
      <c r="M7" s="52">
        <v>0.52562529846360295</v>
      </c>
      <c r="N7" s="51">
        <v>532389919.31440002</v>
      </c>
      <c r="O7" s="51">
        <v>2271481017.7251</v>
      </c>
      <c r="P7" s="51">
        <v>975641</v>
      </c>
      <c r="Q7" s="51">
        <v>1022119</v>
      </c>
      <c r="R7" s="52">
        <v>-4.54722003993664</v>
      </c>
      <c r="S7" s="51">
        <v>22.027224891635399</v>
      </c>
      <c r="T7" s="51">
        <v>22.363799378252398</v>
      </c>
      <c r="U7" s="53">
        <v>-1.5279931460857801</v>
      </c>
    </row>
    <row r="8" spans="1:23" ht="12" thickBot="1">
      <c r="A8" s="79">
        <v>42456</v>
      </c>
      <c r="B8" s="69" t="s">
        <v>6</v>
      </c>
      <c r="C8" s="70"/>
      <c r="D8" s="54">
        <v>636309.21629999997</v>
      </c>
      <c r="E8" s="54">
        <v>1035426.6797</v>
      </c>
      <c r="F8" s="56">
        <v>61.453816940892601</v>
      </c>
      <c r="G8" s="54">
        <v>683932.2095</v>
      </c>
      <c r="H8" s="56">
        <v>-6.9631160133276397</v>
      </c>
      <c r="I8" s="54">
        <v>158865.65650000001</v>
      </c>
      <c r="J8" s="56">
        <v>24.9667382509041</v>
      </c>
      <c r="K8" s="54">
        <v>136881.60250000001</v>
      </c>
      <c r="L8" s="56">
        <v>20.013913747397499</v>
      </c>
      <c r="M8" s="56">
        <v>0.16060634591124101</v>
      </c>
      <c r="N8" s="54">
        <v>17928656.425000001</v>
      </c>
      <c r="O8" s="54">
        <v>87215855.0669</v>
      </c>
      <c r="P8" s="54">
        <v>25534</v>
      </c>
      <c r="Q8" s="54">
        <v>25919</v>
      </c>
      <c r="R8" s="56">
        <v>-1.4853968131486499</v>
      </c>
      <c r="S8" s="54">
        <v>24.920075832223699</v>
      </c>
      <c r="T8" s="54">
        <v>24.0537213665651</v>
      </c>
      <c r="U8" s="57">
        <v>3.4765322204131102</v>
      </c>
    </row>
    <row r="9" spans="1:23" ht="12" thickBot="1">
      <c r="A9" s="80"/>
      <c r="B9" s="69" t="s">
        <v>7</v>
      </c>
      <c r="C9" s="70"/>
      <c r="D9" s="54">
        <v>105166.3061</v>
      </c>
      <c r="E9" s="54">
        <v>197181.6581</v>
      </c>
      <c r="F9" s="56">
        <v>53.334730579588303</v>
      </c>
      <c r="G9" s="54">
        <v>95385.917000000001</v>
      </c>
      <c r="H9" s="56">
        <v>10.2534938150251</v>
      </c>
      <c r="I9" s="54">
        <v>22873.995500000001</v>
      </c>
      <c r="J9" s="56">
        <v>21.750308010485501</v>
      </c>
      <c r="K9" s="54">
        <v>20795.923299999999</v>
      </c>
      <c r="L9" s="56">
        <v>21.801880145472602</v>
      </c>
      <c r="M9" s="56">
        <v>9.9926902500165005E-2</v>
      </c>
      <c r="N9" s="54">
        <v>2482721.5502999998</v>
      </c>
      <c r="O9" s="54">
        <v>11734910.2063</v>
      </c>
      <c r="P9" s="54">
        <v>5877</v>
      </c>
      <c r="Q9" s="54">
        <v>7194</v>
      </c>
      <c r="R9" s="56">
        <v>-18.3069224353628</v>
      </c>
      <c r="S9" s="54">
        <v>17.894556083035599</v>
      </c>
      <c r="T9" s="54">
        <v>18.195405893800402</v>
      </c>
      <c r="U9" s="57">
        <v>-1.68123651332172</v>
      </c>
    </row>
    <row r="10" spans="1:23" ht="12" thickBot="1">
      <c r="A10" s="80"/>
      <c r="B10" s="69" t="s">
        <v>8</v>
      </c>
      <c r="C10" s="70"/>
      <c r="D10" s="54">
        <v>175354.0184</v>
      </c>
      <c r="E10" s="54">
        <v>285620.54430000001</v>
      </c>
      <c r="F10" s="56">
        <v>61.394049517606803</v>
      </c>
      <c r="G10" s="54">
        <v>132203.75810000001</v>
      </c>
      <c r="H10" s="56">
        <v>32.639208536992399</v>
      </c>
      <c r="I10" s="54">
        <v>48951.130499999999</v>
      </c>
      <c r="J10" s="56">
        <v>27.915602360669901</v>
      </c>
      <c r="K10" s="54">
        <v>23238.062699999999</v>
      </c>
      <c r="L10" s="56">
        <v>17.5774600011163</v>
      </c>
      <c r="M10" s="56">
        <v>1.1065065161391401</v>
      </c>
      <c r="N10" s="54">
        <v>3754392.9717999999</v>
      </c>
      <c r="O10" s="54">
        <v>20775417.645799998</v>
      </c>
      <c r="P10" s="54">
        <v>105643</v>
      </c>
      <c r="Q10" s="54">
        <v>109648</v>
      </c>
      <c r="R10" s="56">
        <v>-3.6525974025974</v>
      </c>
      <c r="S10" s="54">
        <v>1.6598735211987501</v>
      </c>
      <c r="T10" s="54">
        <v>1.79304359495841</v>
      </c>
      <c r="U10" s="57">
        <v>-8.0229048815408106</v>
      </c>
    </row>
    <row r="11" spans="1:23" ht="12" thickBot="1">
      <c r="A11" s="80"/>
      <c r="B11" s="69" t="s">
        <v>9</v>
      </c>
      <c r="C11" s="70"/>
      <c r="D11" s="54">
        <v>50117.501100000001</v>
      </c>
      <c r="E11" s="54">
        <v>87834.822899999999</v>
      </c>
      <c r="F11" s="56">
        <v>57.058805887340199</v>
      </c>
      <c r="G11" s="54">
        <v>51086.502200000003</v>
      </c>
      <c r="H11" s="56">
        <v>-1.89678497894892</v>
      </c>
      <c r="I11" s="54">
        <v>11614.865100000001</v>
      </c>
      <c r="J11" s="56">
        <v>23.175267810788799</v>
      </c>
      <c r="K11" s="54">
        <v>8786.1576000000005</v>
      </c>
      <c r="L11" s="56">
        <v>17.198589102073999</v>
      </c>
      <c r="M11" s="56">
        <v>0.32195046216789902</v>
      </c>
      <c r="N11" s="54">
        <v>1255956.0293000001</v>
      </c>
      <c r="O11" s="54">
        <v>6884544.4901999999</v>
      </c>
      <c r="P11" s="54">
        <v>2458</v>
      </c>
      <c r="Q11" s="54">
        <v>2422</v>
      </c>
      <c r="R11" s="56">
        <v>1.4863748967795201</v>
      </c>
      <c r="S11" s="54">
        <v>20.389544792514201</v>
      </c>
      <c r="T11" s="54">
        <v>19.0665113542527</v>
      </c>
      <c r="U11" s="57">
        <v>6.4887835982845896</v>
      </c>
    </row>
    <row r="12" spans="1:23" ht="12" thickBot="1">
      <c r="A12" s="80"/>
      <c r="B12" s="69" t="s">
        <v>10</v>
      </c>
      <c r="C12" s="70"/>
      <c r="D12" s="54">
        <v>110221.5919</v>
      </c>
      <c r="E12" s="54">
        <v>173069.16709999999</v>
      </c>
      <c r="F12" s="56">
        <v>63.686440367690402</v>
      </c>
      <c r="G12" s="54">
        <v>126930.5334</v>
      </c>
      <c r="H12" s="56">
        <v>-13.1638472260607</v>
      </c>
      <c r="I12" s="54">
        <v>17549.260300000002</v>
      </c>
      <c r="J12" s="56">
        <v>15.9217989846507</v>
      </c>
      <c r="K12" s="54">
        <v>20031.4326</v>
      </c>
      <c r="L12" s="56">
        <v>15.781413709871</v>
      </c>
      <c r="M12" s="56">
        <v>-0.123913868247246</v>
      </c>
      <c r="N12" s="54">
        <v>4939445.8125999998</v>
      </c>
      <c r="O12" s="54">
        <v>23256182.123399999</v>
      </c>
      <c r="P12" s="54">
        <v>1077</v>
      </c>
      <c r="Q12" s="54">
        <v>1196</v>
      </c>
      <c r="R12" s="56">
        <v>-9.9498327759197291</v>
      </c>
      <c r="S12" s="54">
        <v>102.34131095636</v>
      </c>
      <c r="T12" s="54">
        <v>98.563698745819394</v>
      </c>
      <c r="U12" s="57">
        <v>3.6911899752306998</v>
      </c>
    </row>
    <row r="13" spans="1:23" ht="12" thickBot="1">
      <c r="A13" s="80"/>
      <c r="B13" s="69" t="s">
        <v>11</v>
      </c>
      <c r="C13" s="70"/>
      <c r="D13" s="54">
        <v>207455.9736</v>
      </c>
      <c r="E13" s="54">
        <v>453364.18119999999</v>
      </c>
      <c r="F13" s="56">
        <v>45.7592333498622</v>
      </c>
      <c r="G13" s="54">
        <v>253116.7911</v>
      </c>
      <c r="H13" s="56">
        <v>-18.0394265040918</v>
      </c>
      <c r="I13" s="54">
        <v>60228.5599</v>
      </c>
      <c r="J13" s="56">
        <v>29.031971870874099</v>
      </c>
      <c r="K13" s="54">
        <v>54907.647199999999</v>
      </c>
      <c r="L13" s="56">
        <v>21.692613501214701</v>
      </c>
      <c r="M13" s="56">
        <v>9.6906587175711004E-2</v>
      </c>
      <c r="N13" s="54">
        <v>13308437.770300001</v>
      </c>
      <c r="O13" s="54">
        <v>38910368.9969</v>
      </c>
      <c r="P13" s="54">
        <v>8056</v>
      </c>
      <c r="Q13" s="54">
        <v>8322</v>
      </c>
      <c r="R13" s="56">
        <v>-3.1963470319634801</v>
      </c>
      <c r="S13" s="54">
        <v>25.7517345580933</v>
      </c>
      <c r="T13" s="54">
        <v>25.593289593847601</v>
      </c>
      <c r="U13" s="57">
        <v>0.61527880340750496</v>
      </c>
    </row>
    <row r="14" spans="1:23" ht="12" thickBot="1">
      <c r="A14" s="80"/>
      <c r="B14" s="69" t="s">
        <v>12</v>
      </c>
      <c r="C14" s="70"/>
      <c r="D14" s="54">
        <v>152279.62239999999</v>
      </c>
      <c r="E14" s="54">
        <v>165455.32139999999</v>
      </c>
      <c r="F14" s="56">
        <v>92.036702785674194</v>
      </c>
      <c r="G14" s="54">
        <v>163916.0459</v>
      </c>
      <c r="H14" s="56">
        <v>-7.0990142765517001</v>
      </c>
      <c r="I14" s="54">
        <v>26224.253400000001</v>
      </c>
      <c r="J14" s="56">
        <v>17.221117958327699</v>
      </c>
      <c r="K14" s="54">
        <v>25536.7287</v>
      </c>
      <c r="L14" s="56">
        <v>15.579151241592999</v>
      </c>
      <c r="M14" s="56">
        <v>2.6922974672163001E-2</v>
      </c>
      <c r="N14" s="54">
        <v>3970253.074</v>
      </c>
      <c r="O14" s="54">
        <v>16145471.4365</v>
      </c>
      <c r="P14" s="54">
        <v>2350</v>
      </c>
      <c r="Q14" s="54">
        <v>2595</v>
      </c>
      <c r="R14" s="56">
        <v>-9.4412331406551004</v>
      </c>
      <c r="S14" s="54">
        <v>64.799839319148901</v>
      </c>
      <c r="T14" s="54">
        <v>62.016314181117501</v>
      </c>
      <c r="U14" s="57">
        <v>4.2955741361056701</v>
      </c>
    </row>
    <row r="15" spans="1:23" ht="12" thickBot="1">
      <c r="A15" s="80"/>
      <c r="B15" s="69" t="s">
        <v>13</v>
      </c>
      <c r="C15" s="70"/>
      <c r="D15" s="54">
        <v>83388.197</v>
      </c>
      <c r="E15" s="54">
        <v>197809.261</v>
      </c>
      <c r="F15" s="56">
        <v>42.1558609432346</v>
      </c>
      <c r="G15" s="54">
        <v>91997.917499999996</v>
      </c>
      <c r="H15" s="56">
        <v>-9.35860368795848</v>
      </c>
      <c r="I15" s="54">
        <v>14460.9103</v>
      </c>
      <c r="J15" s="56">
        <v>17.341675225331901</v>
      </c>
      <c r="K15" s="54">
        <v>18661.601600000002</v>
      </c>
      <c r="L15" s="56">
        <v>20.284808729501901</v>
      </c>
      <c r="M15" s="56">
        <v>-0.22509811269360699</v>
      </c>
      <c r="N15" s="54">
        <v>3678039.8695</v>
      </c>
      <c r="O15" s="54">
        <v>13094034.602399999</v>
      </c>
      <c r="P15" s="54">
        <v>2844</v>
      </c>
      <c r="Q15" s="54">
        <v>2752</v>
      </c>
      <c r="R15" s="56">
        <v>3.3430232558139501</v>
      </c>
      <c r="S15" s="54">
        <v>29.320744374120999</v>
      </c>
      <c r="T15" s="54">
        <v>27.873662572674402</v>
      </c>
      <c r="U15" s="57">
        <v>4.9353515142124502</v>
      </c>
    </row>
    <row r="16" spans="1:23" ht="12" thickBot="1">
      <c r="A16" s="80"/>
      <c r="B16" s="69" t="s">
        <v>14</v>
      </c>
      <c r="C16" s="70"/>
      <c r="D16" s="54">
        <v>1061830.7553999999</v>
      </c>
      <c r="E16" s="54">
        <v>1295454.2742000001</v>
      </c>
      <c r="F16" s="56">
        <v>81.9659000357791</v>
      </c>
      <c r="G16" s="54">
        <v>767964.90110000002</v>
      </c>
      <c r="H16" s="56">
        <v>38.265531911559897</v>
      </c>
      <c r="I16" s="54">
        <v>8732.4050000000007</v>
      </c>
      <c r="J16" s="56">
        <v>0.82239141742607003</v>
      </c>
      <c r="K16" s="54">
        <v>37313.590199999999</v>
      </c>
      <c r="L16" s="56">
        <v>4.8587624442931698</v>
      </c>
      <c r="M16" s="56">
        <v>-0.76597253297807799</v>
      </c>
      <c r="N16" s="54">
        <v>21713271.605500001</v>
      </c>
      <c r="O16" s="54">
        <v>108891321.4312</v>
      </c>
      <c r="P16" s="54">
        <v>49722</v>
      </c>
      <c r="Q16" s="54">
        <v>48235</v>
      </c>
      <c r="R16" s="56">
        <v>3.0828236757541201</v>
      </c>
      <c r="S16" s="54">
        <v>21.355350858774798</v>
      </c>
      <c r="T16" s="54">
        <v>23.852122881724899</v>
      </c>
      <c r="U16" s="57">
        <v>-11.6915523395589</v>
      </c>
    </row>
    <row r="17" spans="1:21" ht="12" thickBot="1">
      <c r="A17" s="80"/>
      <c r="B17" s="69" t="s">
        <v>15</v>
      </c>
      <c r="C17" s="70"/>
      <c r="D17" s="54">
        <v>2415914.6836000001</v>
      </c>
      <c r="E17" s="54">
        <v>912042.91570000001</v>
      </c>
      <c r="F17" s="56">
        <v>264.8904609654</v>
      </c>
      <c r="G17" s="54">
        <v>572192.13959999999</v>
      </c>
      <c r="H17" s="56">
        <v>322.22087938657899</v>
      </c>
      <c r="I17" s="54">
        <v>-21104.448899999999</v>
      </c>
      <c r="J17" s="56">
        <v>-0.87355936214402496</v>
      </c>
      <c r="K17" s="54">
        <v>52505.8125</v>
      </c>
      <c r="L17" s="56">
        <v>9.1762554684349595</v>
      </c>
      <c r="M17" s="56">
        <v>-1.4019450018033699</v>
      </c>
      <c r="N17" s="54">
        <v>19278915.659899998</v>
      </c>
      <c r="O17" s="54">
        <v>145912875.333</v>
      </c>
      <c r="P17" s="54">
        <v>10183</v>
      </c>
      <c r="Q17" s="54">
        <v>10776</v>
      </c>
      <c r="R17" s="56">
        <v>-5.5029695619896</v>
      </c>
      <c r="S17" s="54">
        <v>237.24979707355399</v>
      </c>
      <c r="T17" s="54">
        <v>252.36591796585</v>
      </c>
      <c r="U17" s="57">
        <v>-6.3713946560762196</v>
      </c>
    </row>
    <row r="18" spans="1:21" ht="12" customHeight="1" thickBot="1">
      <c r="A18" s="80"/>
      <c r="B18" s="69" t="s">
        <v>16</v>
      </c>
      <c r="C18" s="70"/>
      <c r="D18" s="54">
        <v>2007258.4149</v>
      </c>
      <c r="E18" s="54">
        <v>2706543.6817000001</v>
      </c>
      <c r="F18" s="56">
        <v>74.163163464600999</v>
      </c>
      <c r="G18" s="54">
        <v>1997544.7771000001</v>
      </c>
      <c r="H18" s="56">
        <v>0.48627885148599997</v>
      </c>
      <c r="I18" s="54">
        <v>278079.24089999998</v>
      </c>
      <c r="J18" s="56">
        <v>13.8536841512683</v>
      </c>
      <c r="K18" s="54">
        <v>104561.655</v>
      </c>
      <c r="L18" s="56">
        <v>5.2345086928064104</v>
      </c>
      <c r="M18" s="56">
        <v>1.659476276461</v>
      </c>
      <c r="N18" s="54">
        <v>42231257.1241</v>
      </c>
      <c r="O18" s="54">
        <v>273849175.09850001</v>
      </c>
      <c r="P18" s="54">
        <v>93221</v>
      </c>
      <c r="Q18" s="54">
        <v>101616</v>
      </c>
      <c r="R18" s="56">
        <v>-8.2614942528735593</v>
      </c>
      <c r="S18" s="54">
        <v>21.532255767477299</v>
      </c>
      <c r="T18" s="54">
        <v>22.096245797905802</v>
      </c>
      <c r="U18" s="57">
        <v>-2.6192798214872499</v>
      </c>
    </row>
    <row r="19" spans="1:21" ht="12" customHeight="1" thickBot="1">
      <c r="A19" s="80"/>
      <c r="B19" s="69" t="s">
        <v>17</v>
      </c>
      <c r="C19" s="70"/>
      <c r="D19" s="54">
        <v>687284.3996</v>
      </c>
      <c r="E19" s="54">
        <v>921416.73349999997</v>
      </c>
      <c r="F19" s="56">
        <v>74.589962892181404</v>
      </c>
      <c r="G19" s="54">
        <v>651365.76919999998</v>
      </c>
      <c r="H19" s="56">
        <v>5.5143564642819598</v>
      </c>
      <c r="I19" s="54">
        <v>60237.192300000002</v>
      </c>
      <c r="J19" s="56">
        <v>8.7645219846482902</v>
      </c>
      <c r="K19" s="54">
        <v>69372.189700000003</v>
      </c>
      <c r="L19" s="56">
        <v>10.6502664064159</v>
      </c>
      <c r="M19" s="56">
        <v>-0.13168097244017099</v>
      </c>
      <c r="N19" s="54">
        <v>15968122.5732</v>
      </c>
      <c r="O19" s="54">
        <v>75259030.501699999</v>
      </c>
      <c r="P19" s="54">
        <v>13214</v>
      </c>
      <c r="Q19" s="54">
        <v>13704</v>
      </c>
      <c r="R19" s="56">
        <v>-3.5755983654407499</v>
      </c>
      <c r="S19" s="54">
        <v>52.0118359013168</v>
      </c>
      <c r="T19" s="54">
        <v>47.149687302977199</v>
      </c>
      <c r="U19" s="57">
        <v>9.3481579991996906</v>
      </c>
    </row>
    <row r="20" spans="1:21" ht="12" thickBot="1">
      <c r="A20" s="80"/>
      <c r="B20" s="69" t="s">
        <v>18</v>
      </c>
      <c r="C20" s="70"/>
      <c r="D20" s="54">
        <v>1003151.2347</v>
      </c>
      <c r="E20" s="54">
        <v>1060219.1926</v>
      </c>
      <c r="F20" s="56">
        <v>94.617343441967805</v>
      </c>
      <c r="G20" s="54">
        <v>905131.3027</v>
      </c>
      <c r="H20" s="56">
        <v>10.829360525661601</v>
      </c>
      <c r="I20" s="54">
        <v>110161.5065</v>
      </c>
      <c r="J20" s="56">
        <v>10.9815452236317</v>
      </c>
      <c r="K20" s="54">
        <v>63894.320899999999</v>
      </c>
      <c r="L20" s="56">
        <v>7.0591217770729697</v>
      </c>
      <c r="M20" s="56">
        <v>0.72412046874106495</v>
      </c>
      <c r="N20" s="54">
        <v>29297646.438999999</v>
      </c>
      <c r="O20" s="54">
        <v>123502768.5309</v>
      </c>
      <c r="P20" s="54">
        <v>41402</v>
      </c>
      <c r="Q20" s="54">
        <v>43998</v>
      </c>
      <c r="R20" s="56">
        <v>-5.9002681940088202</v>
      </c>
      <c r="S20" s="54">
        <v>24.229535643205601</v>
      </c>
      <c r="T20" s="54">
        <v>23.850350904586598</v>
      </c>
      <c r="U20" s="57">
        <v>1.5649690699929</v>
      </c>
    </row>
    <row r="21" spans="1:21" ht="12" customHeight="1" thickBot="1">
      <c r="A21" s="80"/>
      <c r="B21" s="69" t="s">
        <v>19</v>
      </c>
      <c r="C21" s="70"/>
      <c r="D21" s="54">
        <v>398667.66879999998</v>
      </c>
      <c r="E21" s="54">
        <v>514752.17940000002</v>
      </c>
      <c r="F21" s="56">
        <v>77.448466418285193</v>
      </c>
      <c r="G21" s="54">
        <v>453969.82569999999</v>
      </c>
      <c r="H21" s="56">
        <v>-12.181901476541199</v>
      </c>
      <c r="I21" s="54">
        <v>56778.381699999998</v>
      </c>
      <c r="J21" s="56">
        <v>14.242033187919301</v>
      </c>
      <c r="K21" s="54">
        <v>35436.850400000003</v>
      </c>
      <c r="L21" s="56">
        <v>7.8059924677500501</v>
      </c>
      <c r="M21" s="56">
        <v>0.60224119974274004</v>
      </c>
      <c r="N21" s="54">
        <v>9415147.7749000005</v>
      </c>
      <c r="O21" s="54">
        <v>46115222.6505</v>
      </c>
      <c r="P21" s="54">
        <v>31820</v>
      </c>
      <c r="Q21" s="54">
        <v>34380</v>
      </c>
      <c r="R21" s="56">
        <v>-7.4461896451425202</v>
      </c>
      <c r="S21" s="54">
        <v>12.5288393714645</v>
      </c>
      <c r="T21" s="54">
        <v>12.1384912478185</v>
      </c>
      <c r="U21" s="57">
        <v>3.11559684079787</v>
      </c>
    </row>
    <row r="22" spans="1:21" ht="12" customHeight="1" thickBot="1">
      <c r="A22" s="80"/>
      <c r="B22" s="69" t="s">
        <v>20</v>
      </c>
      <c r="C22" s="70"/>
      <c r="D22" s="54">
        <v>1393022.683</v>
      </c>
      <c r="E22" s="54">
        <v>1835281.7598999999</v>
      </c>
      <c r="F22" s="56">
        <v>75.902388038548494</v>
      </c>
      <c r="G22" s="54">
        <v>1161431.3994</v>
      </c>
      <c r="H22" s="56">
        <v>19.9401603675982</v>
      </c>
      <c r="I22" s="54">
        <v>77008.400800000003</v>
      </c>
      <c r="J22" s="56">
        <v>5.5281512454740103</v>
      </c>
      <c r="K22" s="54">
        <v>152045.96599999999</v>
      </c>
      <c r="L22" s="56">
        <v>13.0912567094834</v>
      </c>
      <c r="M22" s="56">
        <v>-0.49351894807916202</v>
      </c>
      <c r="N22" s="54">
        <v>30721821.408100002</v>
      </c>
      <c r="O22" s="54">
        <v>139440058.00549999</v>
      </c>
      <c r="P22" s="54">
        <v>84751</v>
      </c>
      <c r="Q22" s="54">
        <v>87983</v>
      </c>
      <c r="R22" s="56">
        <v>-3.6734369139492902</v>
      </c>
      <c r="S22" s="54">
        <v>16.436651874314201</v>
      </c>
      <c r="T22" s="54">
        <v>16.6221099598786</v>
      </c>
      <c r="U22" s="57">
        <v>-1.1283203354465801</v>
      </c>
    </row>
    <row r="23" spans="1:21" ht="12" thickBot="1">
      <c r="A23" s="80"/>
      <c r="B23" s="69" t="s">
        <v>21</v>
      </c>
      <c r="C23" s="70"/>
      <c r="D23" s="54">
        <v>2790592.5502999998</v>
      </c>
      <c r="E23" s="54">
        <v>3538525.3383999998</v>
      </c>
      <c r="F23" s="56">
        <v>78.863150138181894</v>
      </c>
      <c r="G23" s="54">
        <v>2568342.3539</v>
      </c>
      <c r="H23" s="56">
        <v>8.6534490256922094</v>
      </c>
      <c r="I23" s="54">
        <v>304333.10359999997</v>
      </c>
      <c r="J23" s="56">
        <v>10.905680356929301</v>
      </c>
      <c r="K23" s="54">
        <v>247035.59909999999</v>
      </c>
      <c r="L23" s="56">
        <v>9.6184840282246302</v>
      </c>
      <c r="M23" s="56">
        <v>0.23194027382590299</v>
      </c>
      <c r="N23" s="54">
        <v>111465803.0767</v>
      </c>
      <c r="O23" s="54">
        <v>312211006.73460001</v>
      </c>
      <c r="P23" s="54">
        <v>85337</v>
      </c>
      <c r="Q23" s="54">
        <v>85263</v>
      </c>
      <c r="R23" s="56">
        <v>8.6790284179527999E-2</v>
      </c>
      <c r="S23" s="54">
        <v>32.700851334122397</v>
      </c>
      <c r="T23" s="54">
        <v>33.520194770299</v>
      </c>
      <c r="U23" s="57">
        <v>-2.5055721877235499</v>
      </c>
    </row>
    <row r="24" spans="1:21" ht="12" thickBot="1">
      <c r="A24" s="80"/>
      <c r="B24" s="69" t="s">
        <v>22</v>
      </c>
      <c r="C24" s="70"/>
      <c r="D24" s="54">
        <v>281725.78419999999</v>
      </c>
      <c r="E24" s="54">
        <v>309157.69010000001</v>
      </c>
      <c r="F24" s="56">
        <v>91.126888711347604</v>
      </c>
      <c r="G24" s="54">
        <v>223831.2475</v>
      </c>
      <c r="H24" s="56">
        <v>25.865261149473799</v>
      </c>
      <c r="I24" s="54">
        <v>41833.216399999998</v>
      </c>
      <c r="J24" s="56">
        <v>14.8489129309876</v>
      </c>
      <c r="K24" s="54">
        <v>34358.450900000003</v>
      </c>
      <c r="L24" s="56">
        <v>15.350158337477</v>
      </c>
      <c r="M24" s="56">
        <v>0.21755245956097499</v>
      </c>
      <c r="N24" s="54">
        <v>5999995.9588000001</v>
      </c>
      <c r="O24" s="54">
        <v>32084087.407200001</v>
      </c>
      <c r="P24" s="54">
        <v>27448</v>
      </c>
      <c r="Q24" s="54">
        <v>28625</v>
      </c>
      <c r="R24" s="56">
        <v>-4.1117903930131003</v>
      </c>
      <c r="S24" s="54">
        <v>10.263982228213299</v>
      </c>
      <c r="T24" s="54">
        <v>10.495734089082999</v>
      </c>
      <c r="U24" s="57">
        <v>-2.2579136997391398</v>
      </c>
    </row>
    <row r="25" spans="1:21" ht="12" thickBot="1">
      <c r="A25" s="80"/>
      <c r="B25" s="69" t="s">
        <v>23</v>
      </c>
      <c r="C25" s="70"/>
      <c r="D25" s="54">
        <v>303516.96519999998</v>
      </c>
      <c r="E25" s="54">
        <v>301058.63309999998</v>
      </c>
      <c r="F25" s="56">
        <v>100.816562566131</v>
      </c>
      <c r="G25" s="54">
        <v>224558.12820000001</v>
      </c>
      <c r="H25" s="56">
        <v>35.161869950072003</v>
      </c>
      <c r="I25" s="54">
        <v>23091.2896</v>
      </c>
      <c r="J25" s="56">
        <v>7.6079073816464202</v>
      </c>
      <c r="K25" s="54">
        <v>16806.6633</v>
      </c>
      <c r="L25" s="56">
        <v>7.4843264123716597</v>
      </c>
      <c r="M25" s="56">
        <v>0.373936586211018</v>
      </c>
      <c r="N25" s="54">
        <v>6987935.8819000004</v>
      </c>
      <c r="O25" s="54">
        <v>43822700.702</v>
      </c>
      <c r="P25" s="54">
        <v>18556</v>
      </c>
      <c r="Q25" s="54">
        <v>20908</v>
      </c>
      <c r="R25" s="56">
        <v>-11.249282571264599</v>
      </c>
      <c r="S25" s="54">
        <v>16.356809937486499</v>
      </c>
      <c r="T25" s="54">
        <v>16.039141821312398</v>
      </c>
      <c r="U25" s="57">
        <v>1.9421153476025901</v>
      </c>
    </row>
    <row r="26" spans="1:21" ht="12" thickBot="1">
      <c r="A26" s="80"/>
      <c r="B26" s="69" t="s">
        <v>24</v>
      </c>
      <c r="C26" s="70"/>
      <c r="D26" s="54">
        <v>669917.17590000003</v>
      </c>
      <c r="E26" s="54">
        <v>667810.59250000003</v>
      </c>
      <c r="F26" s="56">
        <v>100.315446239347</v>
      </c>
      <c r="G26" s="54">
        <v>615900.04920000001</v>
      </c>
      <c r="H26" s="56">
        <v>8.7704371464434097</v>
      </c>
      <c r="I26" s="54">
        <v>144698.74369999999</v>
      </c>
      <c r="J26" s="56">
        <v>21.599497505882699</v>
      </c>
      <c r="K26" s="54">
        <v>114785.5145</v>
      </c>
      <c r="L26" s="56">
        <v>18.637036098486501</v>
      </c>
      <c r="M26" s="56">
        <v>0.26060108133243598</v>
      </c>
      <c r="N26" s="54">
        <v>14967654.892200001</v>
      </c>
      <c r="O26" s="54">
        <v>74084382.582800001</v>
      </c>
      <c r="P26" s="54">
        <v>45025</v>
      </c>
      <c r="Q26" s="54">
        <v>47816</v>
      </c>
      <c r="R26" s="56">
        <v>-5.8369583403045002</v>
      </c>
      <c r="S26" s="54">
        <v>14.878782363131601</v>
      </c>
      <c r="T26" s="54">
        <v>14.7930713171323</v>
      </c>
      <c r="U26" s="57">
        <v>0.57606223350399299</v>
      </c>
    </row>
    <row r="27" spans="1:21" ht="12" thickBot="1">
      <c r="A27" s="80"/>
      <c r="B27" s="69" t="s">
        <v>25</v>
      </c>
      <c r="C27" s="70"/>
      <c r="D27" s="54">
        <v>295774.74699999997</v>
      </c>
      <c r="E27" s="54">
        <v>312756.18410000001</v>
      </c>
      <c r="F27" s="56">
        <v>94.570391262169096</v>
      </c>
      <c r="G27" s="54">
        <v>249462.79980000001</v>
      </c>
      <c r="H27" s="56">
        <v>18.564670659164101</v>
      </c>
      <c r="I27" s="54">
        <v>82072.440700000006</v>
      </c>
      <c r="J27" s="56">
        <v>27.748292081203299</v>
      </c>
      <c r="K27" s="54">
        <v>66544.653300000005</v>
      </c>
      <c r="L27" s="56">
        <v>26.675180970208899</v>
      </c>
      <c r="M27" s="56">
        <v>0.233343877080505</v>
      </c>
      <c r="N27" s="54">
        <v>6315425.4129999997</v>
      </c>
      <c r="O27" s="54">
        <v>24258158.621399999</v>
      </c>
      <c r="P27" s="54">
        <v>35436</v>
      </c>
      <c r="Q27" s="54">
        <v>37755</v>
      </c>
      <c r="R27" s="56">
        <v>-6.1422328168454499</v>
      </c>
      <c r="S27" s="54">
        <v>8.3467306411558901</v>
      </c>
      <c r="T27" s="54">
        <v>8.3382263461793098</v>
      </c>
      <c r="U27" s="57">
        <v>0.10188773715351999</v>
      </c>
    </row>
    <row r="28" spans="1:21" ht="12" thickBot="1">
      <c r="A28" s="80"/>
      <c r="B28" s="69" t="s">
        <v>26</v>
      </c>
      <c r="C28" s="70"/>
      <c r="D28" s="54">
        <v>917189.30050000001</v>
      </c>
      <c r="E28" s="54">
        <v>857913.14740000002</v>
      </c>
      <c r="F28" s="56">
        <v>106.90934196307001</v>
      </c>
      <c r="G28" s="54">
        <v>733200.07779999997</v>
      </c>
      <c r="H28" s="56">
        <v>25.093999342180599</v>
      </c>
      <c r="I28" s="54">
        <v>39295.587500000001</v>
      </c>
      <c r="J28" s="56">
        <v>4.2843486593856097</v>
      </c>
      <c r="K28" s="54">
        <v>39860.359299999996</v>
      </c>
      <c r="L28" s="56">
        <v>5.4364914171317098</v>
      </c>
      <c r="M28" s="56">
        <v>-1.4168758383470001E-2</v>
      </c>
      <c r="N28" s="54">
        <v>21286845.368999999</v>
      </c>
      <c r="O28" s="54">
        <v>105708504.706</v>
      </c>
      <c r="P28" s="54">
        <v>38702</v>
      </c>
      <c r="Q28" s="54">
        <v>42203</v>
      </c>
      <c r="R28" s="56">
        <v>-8.2956187948724107</v>
      </c>
      <c r="S28" s="54">
        <v>23.698757183091299</v>
      </c>
      <c r="T28" s="54">
        <v>24.210384918133801</v>
      </c>
      <c r="U28" s="57">
        <v>-2.1588800251833802</v>
      </c>
    </row>
    <row r="29" spans="1:21" ht="12" thickBot="1">
      <c r="A29" s="80"/>
      <c r="B29" s="69" t="s">
        <v>27</v>
      </c>
      <c r="C29" s="70"/>
      <c r="D29" s="54">
        <v>810571.20510000002</v>
      </c>
      <c r="E29" s="54">
        <v>834872.60479999997</v>
      </c>
      <c r="F29" s="56">
        <v>97.089208633714705</v>
      </c>
      <c r="G29" s="54">
        <v>725034.70959999994</v>
      </c>
      <c r="H29" s="56">
        <v>11.7975724979002</v>
      </c>
      <c r="I29" s="54">
        <v>112794.92909999999</v>
      </c>
      <c r="J29" s="56">
        <v>13.915486806132501</v>
      </c>
      <c r="K29" s="54">
        <v>103330.9515</v>
      </c>
      <c r="L29" s="56">
        <v>14.2518627221319</v>
      </c>
      <c r="M29" s="56">
        <v>9.1588991126245994E-2</v>
      </c>
      <c r="N29" s="54">
        <v>19621521.659200002</v>
      </c>
      <c r="O29" s="54">
        <v>70713232.165099993</v>
      </c>
      <c r="P29" s="54">
        <v>91875</v>
      </c>
      <c r="Q29" s="54">
        <v>97228</v>
      </c>
      <c r="R29" s="56">
        <v>-5.5056156662689801</v>
      </c>
      <c r="S29" s="54">
        <v>8.8225437289795892</v>
      </c>
      <c r="T29" s="54">
        <v>8.97561831879705</v>
      </c>
      <c r="U29" s="57">
        <v>-1.7350391737323301</v>
      </c>
    </row>
    <row r="30" spans="1:21" ht="12" thickBot="1">
      <c r="A30" s="80"/>
      <c r="B30" s="69" t="s">
        <v>28</v>
      </c>
      <c r="C30" s="70"/>
      <c r="D30" s="54">
        <v>1424058.93</v>
      </c>
      <c r="E30" s="54">
        <v>1658624.6887000001</v>
      </c>
      <c r="F30" s="56">
        <v>85.857815797746994</v>
      </c>
      <c r="G30" s="54">
        <v>1299239.3448000001</v>
      </c>
      <c r="H30" s="56">
        <v>9.60712787059372</v>
      </c>
      <c r="I30" s="54">
        <v>115304.0831</v>
      </c>
      <c r="J30" s="56">
        <v>8.0968617710223594</v>
      </c>
      <c r="K30" s="54">
        <v>122641.92419999999</v>
      </c>
      <c r="L30" s="56">
        <v>9.4395174138510303</v>
      </c>
      <c r="M30" s="56">
        <v>-5.9831425084570997E-2</v>
      </c>
      <c r="N30" s="54">
        <v>29284398.7212</v>
      </c>
      <c r="O30" s="54">
        <v>100392535.5555</v>
      </c>
      <c r="P30" s="54">
        <v>87991</v>
      </c>
      <c r="Q30" s="54">
        <v>92269</v>
      </c>
      <c r="R30" s="56">
        <v>-4.6364434425430003</v>
      </c>
      <c r="S30" s="54">
        <v>16.184143037356101</v>
      </c>
      <c r="T30" s="54">
        <v>15.7832627849007</v>
      </c>
      <c r="U30" s="57">
        <v>2.47699400289601</v>
      </c>
    </row>
    <row r="31" spans="1:21" ht="12" thickBot="1">
      <c r="A31" s="80"/>
      <c r="B31" s="69" t="s">
        <v>29</v>
      </c>
      <c r="C31" s="70"/>
      <c r="D31" s="54">
        <v>846589.40119999996</v>
      </c>
      <c r="E31" s="54">
        <v>2063416.1303000001</v>
      </c>
      <c r="F31" s="56">
        <v>41.028534611528599</v>
      </c>
      <c r="G31" s="54">
        <v>912474.46680000005</v>
      </c>
      <c r="H31" s="56">
        <v>-7.2204832022374896</v>
      </c>
      <c r="I31" s="54">
        <v>37676.386200000001</v>
      </c>
      <c r="J31" s="56">
        <v>4.4503730080480004</v>
      </c>
      <c r="K31" s="54">
        <v>31327.359700000001</v>
      </c>
      <c r="L31" s="56">
        <v>3.4332313768585099</v>
      </c>
      <c r="M31" s="56">
        <v>0.20266714337882699</v>
      </c>
      <c r="N31" s="54">
        <v>35050599.121100001</v>
      </c>
      <c r="O31" s="54">
        <v>131434505.55050001</v>
      </c>
      <c r="P31" s="54">
        <v>29985</v>
      </c>
      <c r="Q31" s="54">
        <v>30170</v>
      </c>
      <c r="R31" s="56">
        <v>-0.61319191249585903</v>
      </c>
      <c r="S31" s="54">
        <v>28.233763588460899</v>
      </c>
      <c r="T31" s="54">
        <v>26.6359678256546</v>
      </c>
      <c r="U31" s="57">
        <v>5.6591667554349403</v>
      </c>
    </row>
    <row r="32" spans="1:21" ht="12" thickBot="1">
      <c r="A32" s="80"/>
      <c r="B32" s="69" t="s">
        <v>30</v>
      </c>
      <c r="C32" s="70"/>
      <c r="D32" s="54">
        <v>132990.54569999999</v>
      </c>
      <c r="E32" s="54">
        <v>172157.77679999999</v>
      </c>
      <c r="F32" s="56">
        <v>77.249223457676607</v>
      </c>
      <c r="G32" s="54">
        <v>123770.1897</v>
      </c>
      <c r="H32" s="56">
        <v>7.4495773355028003</v>
      </c>
      <c r="I32" s="54">
        <v>36476.209000000003</v>
      </c>
      <c r="J32" s="56">
        <v>27.427670747575601</v>
      </c>
      <c r="K32" s="54">
        <v>34444.9107</v>
      </c>
      <c r="L32" s="56">
        <v>27.8297308774344</v>
      </c>
      <c r="M32" s="56">
        <v>5.8972378174869E-2</v>
      </c>
      <c r="N32" s="54">
        <v>2974045.2492</v>
      </c>
      <c r="O32" s="54">
        <v>11922481.1401</v>
      </c>
      <c r="P32" s="54">
        <v>25058</v>
      </c>
      <c r="Q32" s="54">
        <v>25547</v>
      </c>
      <c r="R32" s="56">
        <v>-1.91411907464673</v>
      </c>
      <c r="S32" s="54">
        <v>5.3073088714183099</v>
      </c>
      <c r="T32" s="54">
        <v>5.2912519317336697</v>
      </c>
      <c r="U32" s="57">
        <v>0.30254390829060301</v>
      </c>
    </row>
    <row r="33" spans="1:21" ht="12" thickBot="1">
      <c r="A33" s="80"/>
      <c r="B33" s="69" t="s">
        <v>74</v>
      </c>
      <c r="C33" s="70"/>
      <c r="D33" s="55"/>
      <c r="E33" s="55"/>
      <c r="F33" s="55"/>
      <c r="G33" s="54">
        <v>3.0769000000000002</v>
      </c>
      <c r="H33" s="55"/>
      <c r="I33" s="55"/>
      <c r="J33" s="55"/>
      <c r="K33" s="54">
        <v>-3.1099999999999999E-2</v>
      </c>
      <c r="L33" s="56">
        <v>-1.0107575806818601</v>
      </c>
      <c r="M33" s="55"/>
      <c r="N33" s="54">
        <v>54.364899999999999</v>
      </c>
      <c r="O33" s="54">
        <v>280.33179999999999</v>
      </c>
      <c r="P33" s="55"/>
      <c r="Q33" s="55"/>
      <c r="R33" s="55"/>
      <c r="S33" s="55"/>
      <c r="T33" s="55"/>
      <c r="U33" s="58"/>
    </row>
    <row r="34" spans="1:21" ht="12" thickBot="1">
      <c r="A34" s="80"/>
      <c r="B34" s="69" t="s">
        <v>31</v>
      </c>
      <c r="C34" s="70"/>
      <c r="D34" s="54">
        <v>166018.77340000001</v>
      </c>
      <c r="E34" s="54">
        <v>159760.56940000001</v>
      </c>
      <c r="F34" s="56">
        <v>103.917239418652</v>
      </c>
      <c r="G34" s="54">
        <v>125097.751</v>
      </c>
      <c r="H34" s="56">
        <v>32.711237470608097</v>
      </c>
      <c r="I34" s="54">
        <v>21884.452099999999</v>
      </c>
      <c r="J34" s="56">
        <v>13.181914100324301</v>
      </c>
      <c r="K34" s="54">
        <v>13366.192499999999</v>
      </c>
      <c r="L34" s="56">
        <v>10.684598558450499</v>
      </c>
      <c r="M34" s="56">
        <v>0.63729888672484702</v>
      </c>
      <c r="N34" s="54">
        <v>3436187.3810000001</v>
      </c>
      <c r="O34" s="54">
        <v>22064886.3836</v>
      </c>
      <c r="P34" s="54">
        <v>8779</v>
      </c>
      <c r="Q34" s="54">
        <v>9782</v>
      </c>
      <c r="R34" s="56">
        <v>-10.253526886117401</v>
      </c>
      <c r="S34" s="54">
        <v>18.910897983824999</v>
      </c>
      <c r="T34" s="54">
        <v>16.823557156000799</v>
      </c>
      <c r="U34" s="57">
        <v>11.0377668453903</v>
      </c>
    </row>
    <row r="35" spans="1:21" ht="12" customHeight="1" thickBot="1">
      <c r="A35" s="80"/>
      <c r="B35" s="69" t="s">
        <v>68</v>
      </c>
      <c r="C35" s="70"/>
      <c r="D35" s="54">
        <v>107189.82</v>
      </c>
      <c r="E35" s="55"/>
      <c r="F35" s="55"/>
      <c r="G35" s="54">
        <v>71535.899999999994</v>
      </c>
      <c r="H35" s="56">
        <v>49.840597518169197</v>
      </c>
      <c r="I35" s="54">
        <v>3120.4</v>
      </c>
      <c r="J35" s="56">
        <v>2.91109734114676</v>
      </c>
      <c r="K35" s="54">
        <v>-96.58</v>
      </c>
      <c r="L35" s="56">
        <v>-0.13500913527333799</v>
      </c>
      <c r="M35" s="56">
        <v>-33.308966659763897</v>
      </c>
      <c r="N35" s="54">
        <v>2611910.59</v>
      </c>
      <c r="O35" s="54">
        <v>14763440.859999999</v>
      </c>
      <c r="P35" s="54">
        <v>73</v>
      </c>
      <c r="Q35" s="54">
        <v>91</v>
      </c>
      <c r="R35" s="56">
        <v>-19.780219780219799</v>
      </c>
      <c r="S35" s="54">
        <v>1468.3536986301399</v>
      </c>
      <c r="T35" s="54">
        <v>1697.1179120879101</v>
      </c>
      <c r="U35" s="57">
        <v>-15.579639542652099</v>
      </c>
    </row>
    <row r="36" spans="1:21" ht="12" thickBot="1">
      <c r="A36" s="80"/>
      <c r="B36" s="69" t="s">
        <v>35</v>
      </c>
      <c r="C36" s="70"/>
      <c r="D36" s="54">
        <v>481008.78</v>
      </c>
      <c r="E36" s="55"/>
      <c r="F36" s="55"/>
      <c r="G36" s="54">
        <v>1770836.2</v>
      </c>
      <c r="H36" s="56">
        <v>-72.837195218846304</v>
      </c>
      <c r="I36" s="54">
        <v>-30095.56</v>
      </c>
      <c r="J36" s="56">
        <v>-6.2567589722582602</v>
      </c>
      <c r="K36" s="54">
        <v>-154929.43</v>
      </c>
      <c r="L36" s="56">
        <v>-8.7489418840658502</v>
      </c>
      <c r="M36" s="56">
        <v>-0.80574665510613397</v>
      </c>
      <c r="N36" s="54">
        <v>10842209.539999999</v>
      </c>
      <c r="O36" s="54">
        <v>49823182.359999999</v>
      </c>
      <c r="P36" s="54">
        <v>219</v>
      </c>
      <c r="Q36" s="54">
        <v>341</v>
      </c>
      <c r="R36" s="56">
        <v>-35.777126099706798</v>
      </c>
      <c r="S36" s="54">
        <v>2196.38712328767</v>
      </c>
      <c r="T36" s="54">
        <v>2421.48369501466</v>
      </c>
      <c r="U36" s="57">
        <v>-10.2484925967903</v>
      </c>
    </row>
    <row r="37" spans="1:21" ht="12" thickBot="1">
      <c r="A37" s="80"/>
      <c r="B37" s="69" t="s">
        <v>36</v>
      </c>
      <c r="C37" s="70"/>
      <c r="D37" s="54">
        <v>205014.53</v>
      </c>
      <c r="E37" s="55"/>
      <c r="F37" s="55"/>
      <c r="G37" s="54">
        <v>1083721.6499999999</v>
      </c>
      <c r="H37" s="56">
        <v>-81.082362800447896</v>
      </c>
      <c r="I37" s="54">
        <v>-2389.77</v>
      </c>
      <c r="J37" s="56">
        <v>-1.16565884379024</v>
      </c>
      <c r="K37" s="54">
        <v>-142695.71</v>
      </c>
      <c r="L37" s="56">
        <v>-13.1671919629916</v>
      </c>
      <c r="M37" s="56">
        <v>-0.98325268503166596</v>
      </c>
      <c r="N37" s="54">
        <v>13295312.77</v>
      </c>
      <c r="O37" s="54">
        <v>24266384.390000001</v>
      </c>
      <c r="P37" s="54">
        <v>83</v>
      </c>
      <c r="Q37" s="54">
        <v>111</v>
      </c>
      <c r="R37" s="56">
        <v>-25.225225225225198</v>
      </c>
      <c r="S37" s="54">
        <v>2470.0545783132502</v>
      </c>
      <c r="T37" s="54">
        <v>2744.0984684684699</v>
      </c>
      <c r="U37" s="57">
        <v>-11.0946491855396</v>
      </c>
    </row>
    <row r="38" spans="1:21" ht="12" thickBot="1">
      <c r="A38" s="80"/>
      <c r="B38" s="69" t="s">
        <v>37</v>
      </c>
      <c r="C38" s="70"/>
      <c r="D38" s="54">
        <v>219304.45</v>
      </c>
      <c r="E38" s="55"/>
      <c r="F38" s="55"/>
      <c r="G38" s="54">
        <v>705190.96</v>
      </c>
      <c r="H38" s="56">
        <v>-68.901409343080601</v>
      </c>
      <c r="I38" s="54">
        <v>-37757.43</v>
      </c>
      <c r="J38" s="56">
        <v>-17.216900979437501</v>
      </c>
      <c r="K38" s="54">
        <v>-125796.16</v>
      </c>
      <c r="L38" s="56">
        <v>-17.8385950948662</v>
      </c>
      <c r="M38" s="56">
        <v>-0.69985228483921902</v>
      </c>
      <c r="N38" s="54">
        <v>6829044.5999999996</v>
      </c>
      <c r="O38" s="54">
        <v>27464778.609999999</v>
      </c>
      <c r="P38" s="54">
        <v>121</v>
      </c>
      <c r="Q38" s="54">
        <v>137</v>
      </c>
      <c r="R38" s="56">
        <v>-11.6788321167883</v>
      </c>
      <c r="S38" s="54">
        <v>1812.4334710743799</v>
      </c>
      <c r="T38" s="54">
        <v>2196.3205109489099</v>
      </c>
      <c r="U38" s="57">
        <v>-21.1807520662793</v>
      </c>
    </row>
    <row r="39" spans="1:21" ht="12" thickBot="1">
      <c r="A39" s="80"/>
      <c r="B39" s="69" t="s">
        <v>70</v>
      </c>
      <c r="C39" s="70"/>
      <c r="D39" s="54">
        <v>0.85</v>
      </c>
      <c r="E39" s="55"/>
      <c r="F39" s="55"/>
      <c r="G39" s="54">
        <v>0.27</v>
      </c>
      <c r="H39" s="56">
        <v>214.81481481481501</v>
      </c>
      <c r="I39" s="54">
        <v>-54.71</v>
      </c>
      <c r="J39" s="56">
        <v>-6436.4705882353001</v>
      </c>
      <c r="K39" s="54">
        <v>0.27</v>
      </c>
      <c r="L39" s="56">
        <v>100</v>
      </c>
      <c r="M39" s="56">
        <v>-203.62962962962999</v>
      </c>
      <c r="N39" s="54">
        <v>297.22000000000003</v>
      </c>
      <c r="O39" s="54">
        <v>1172.53</v>
      </c>
      <c r="P39" s="54">
        <v>1</v>
      </c>
      <c r="Q39" s="54">
        <v>52</v>
      </c>
      <c r="R39" s="56">
        <v>-98.076923076923094</v>
      </c>
      <c r="S39" s="54">
        <v>0.85</v>
      </c>
      <c r="T39" s="54">
        <v>0.40115384615384603</v>
      </c>
      <c r="U39" s="57">
        <v>52.805429864253398</v>
      </c>
    </row>
    <row r="40" spans="1:21" ht="12" customHeight="1" thickBot="1">
      <c r="A40" s="80"/>
      <c r="B40" s="69" t="s">
        <v>32</v>
      </c>
      <c r="C40" s="70"/>
      <c r="D40" s="54">
        <v>94317.093099999998</v>
      </c>
      <c r="E40" s="55"/>
      <c r="F40" s="55"/>
      <c r="G40" s="54">
        <v>437771.62390000001</v>
      </c>
      <c r="H40" s="56">
        <v>-78.455183490480195</v>
      </c>
      <c r="I40" s="54">
        <v>6089.0469000000003</v>
      </c>
      <c r="J40" s="56">
        <v>6.4559314752672297</v>
      </c>
      <c r="K40" s="54">
        <v>17440.138299999999</v>
      </c>
      <c r="L40" s="56">
        <v>3.9838439377660202</v>
      </c>
      <c r="M40" s="56">
        <v>-0.65086017121779405</v>
      </c>
      <c r="N40" s="54">
        <v>2392616.2313000001</v>
      </c>
      <c r="O40" s="54">
        <v>9701359.2080000006</v>
      </c>
      <c r="P40" s="54">
        <v>137</v>
      </c>
      <c r="Q40" s="54">
        <v>168</v>
      </c>
      <c r="R40" s="56">
        <v>-18.452380952380999</v>
      </c>
      <c r="S40" s="54">
        <v>688.44593503649605</v>
      </c>
      <c r="T40" s="54">
        <v>517.01261309523795</v>
      </c>
      <c r="U40" s="57">
        <v>24.901493816238499</v>
      </c>
    </row>
    <row r="41" spans="1:21" ht="12" thickBot="1">
      <c r="A41" s="80"/>
      <c r="B41" s="69" t="s">
        <v>33</v>
      </c>
      <c r="C41" s="70"/>
      <c r="D41" s="54">
        <v>892162.28700000001</v>
      </c>
      <c r="E41" s="54">
        <v>1569644.9512</v>
      </c>
      <c r="F41" s="56">
        <v>56.838477154845599</v>
      </c>
      <c r="G41" s="54">
        <v>584087.70909999998</v>
      </c>
      <c r="H41" s="56">
        <v>52.744574676070698</v>
      </c>
      <c r="I41" s="54">
        <v>30630.047699999999</v>
      </c>
      <c r="J41" s="56">
        <v>3.4332372199902199</v>
      </c>
      <c r="K41" s="54">
        <v>36842.441599999998</v>
      </c>
      <c r="L41" s="56">
        <v>6.30768992841318</v>
      </c>
      <c r="M41" s="56">
        <v>-0.16862058078148701</v>
      </c>
      <c r="N41" s="54">
        <v>10393341.2841</v>
      </c>
      <c r="O41" s="54">
        <v>51548979.921400003</v>
      </c>
      <c r="P41" s="54">
        <v>2400</v>
      </c>
      <c r="Q41" s="54">
        <v>2603</v>
      </c>
      <c r="R41" s="56">
        <v>-7.7986938148290399</v>
      </c>
      <c r="S41" s="54">
        <v>371.73428625000003</v>
      </c>
      <c r="T41" s="54">
        <v>204.67728543987701</v>
      </c>
      <c r="U41" s="57">
        <v>44.939895777537501</v>
      </c>
    </row>
    <row r="42" spans="1:21" ht="12" thickBot="1">
      <c r="A42" s="80"/>
      <c r="B42" s="69" t="s">
        <v>38</v>
      </c>
      <c r="C42" s="70"/>
      <c r="D42" s="54">
        <v>254081.23</v>
      </c>
      <c r="E42" s="55"/>
      <c r="F42" s="55"/>
      <c r="G42" s="54">
        <v>566135.12</v>
      </c>
      <c r="H42" s="56">
        <v>-55.120037421455201</v>
      </c>
      <c r="I42" s="54">
        <v>-39445.42</v>
      </c>
      <c r="J42" s="56">
        <v>-15.524728056456601</v>
      </c>
      <c r="K42" s="54">
        <v>-89081.32</v>
      </c>
      <c r="L42" s="56">
        <v>-15.734992734596601</v>
      </c>
      <c r="M42" s="56">
        <v>-0.55719762571996001</v>
      </c>
      <c r="N42" s="54">
        <v>5935492</v>
      </c>
      <c r="O42" s="54">
        <v>22898112.199999999</v>
      </c>
      <c r="P42" s="54">
        <v>174</v>
      </c>
      <c r="Q42" s="54">
        <v>209</v>
      </c>
      <c r="R42" s="56">
        <v>-16.746411483253599</v>
      </c>
      <c r="S42" s="54">
        <v>1460.2369540229899</v>
      </c>
      <c r="T42" s="54">
        <v>1483.9857416267901</v>
      </c>
      <c r="U42" s="57">
        <v>-1.62636533326852</v>
      </c>
    </row>
    <row r="43" spans="1:21" ht="12" thickBot="1">
      <c r="A43" s="80"/>
      <c r="B43" s="69" t="s">
        <v>39</v>
      </c>
      <c r="C43" s="70"/>
      <c r="D43" s="54">
        <v>81498.33</v>
      </c>
      <c r="E43" s="55"/>
      <c r="F43" s="55"/>
      <c r="G43" s="54">
        <v>81172.679999999993</v>
      </c>
      <c r="H43" s="56">
        <v>0.40118177692298801</v>
      </c>
      <c r="I43" s="54">
        <v>10900.6</v>
      </c>
      <c r="J43" s="56">
        <v>13.3752433945579</v>
      </c>
      <c r="K43" s="54">
        <v>11128.71</v>
      </c>
      <c r="L43" s="56">
        <v>13.7099206284676</v>
      </c>
      <c r="M43" s="56">
        <v>-2.0497434114107E-2</v>
      </c>
      <c r="N43" s="54">
        <v>2240078.54</v>
      </c>
      <c r="O43" s="54">
        <v>8358445.4500000002</v>
      </c>
      <c r="P43" s="54">
        <v>67</v>
      </c>
      <c r="Q43" s="54">
        <v>77</v>
      </c>
      <c r="R43" s="56">
        <v>-12.987012987012999</v>
      </c>
      <c r="S43" s="54">
        <v>1216.3929850746299</v>
      </c>
      <c r="T43" s="54">
        <v>1301.4877922077901</v>
      </c>
      <c r="U43" s="57">
        <v>-6.9956673687940203</v>
      </c>
    </row>
    <row r="44" spans="1:21" ht="12" thickBot="1">
      <c r="A44" s="80"/>
      <c r="B44" s="69" t="s">
        <v>76</v>
      </c>
      <c r="C44" s="70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4">
        <v>-1523.9315999999999</v>
      </c>
      <c r="P44" s="55"/>
      <c r="Q44" s="55"/>
      <c r="R44" s="55"/>
      <c r="S44" s="55"/>
      <c r="T44" s="55"/>
      <c r="U44" s="58"/>
    </row>
    <row r="45" spans="1:21" ht="12" thickBot="1">
      <c r="A45" s="81"/>
      <c r="B45" s="69" t="s">
        <v>34</v>
      </c>
      <c r="C45" s="70"/>
      <c r="D45" s="59">
        <v>29718.705099999999</v>
      </c>
      <c r="E45" s="60"/>
      <c r="F45" s="60"/>
      <c r="G45" s="59">
        <v>10472.641799999999</v>
      </c>
      <c r="H45" s="61">
        <v>183.77467374087001</v>
      </c>
      <c r="I45" s="59">
        <v>4084.8249000000001</v>
      </c>
      <c r="J45" s="61">
        <v>13.7449625959645</v>
      </c>
      <c r="K45" s="59">
        <v>1634.6312</v>
      </c>
      <c r="L45" s="61">
        <v>15.6085850277052</v>
      </c>
      <c r="M45" s="61">
        <v>1.49892752567062</v>
      </c>
      <c r="N45" s="59">
        <v>515063.36330000003</v>
      </c>
      <c r="O45" s="59">
        <v>2972688.1269999999</v>
      </c>
      <c r="P45" s="59">
        <v>22</v>
      </c>
      <c r="Q45" s="59">
        <v>24</v>
      </c>
      <c r="R45" s="61">
        <v>-8.3333333333333393</v>
      </c>
      <c r="S45" s="59">
        <v>1350.85023181818</v>
      </c>
      <c r="T45" s="59">
        <v>685.83015833333297</v>
      </c>
      <c r="U45" s="62">
        <v>49.229741226735598</v>
      </c>
    </row>
  </sheetData>
  <mergeCells count="43"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17:C17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29:C29"/>
    <mergeCell ref="B30:C30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94094</v>
      </c>
      <c r="D2" s="37">
        <v>636310.07586410199</v>
      </c>
      <c r="E2" s="37">
        <v>477443.57228974398</v>
      </c>
      <c r="F2" s="37">
        <v>158866.503574359</v>
      </c>
      <c r="G2" s="37">
        <v>477443.57228974398</v>
      </c>
      <c r="H2" s="37">
        <v>0.249668376472932</v>
      </c>
    </row>
    <row r="3" spans="1:8">
      <c r="A3" s="37">
        <v>2</v>
      </c>
      <c r="B3" s="37">
        <v>13</v>
      </c>
      <c r="C3" s="37">
        <v>10663</v>
      </c>
      <c r="D3" s="37">
        <v>105166.36364444401</v>
      </c>
      <c r="E3" s="37">
        <v>82292.318642735001</v>
      </c>
      <c r="F3" s="37">
        <v>22874.045001709401</v>
      </c>
      <c r="G3" s="37">
        <v>82292.318642735001</v>
      </c>
      <c r="H3" s="37">
        <v>0.21750343179159401</v>
      </c>
    </row>
    <row r="4" spans="1:8">
      <c r="A4" s="37">
        <v>3</v>
      </c>
      <c r="B4" s="37">
        <v>14</v>
      </c>
      <c r="C4" s="37">
        <v>117790</v>
      </c>
      <c r="D4" s="37">
        <v>175356.451688314</v>
      </c>
      <c r="E4" s="37">
        <v>126402.889242287</v>
      </c>
      <c r="F4" s="37">
        <v>48953.562446026699</v>
      </c>
      <c r="G4" s="37">
        <v>126402.889242287</v>
      </c>
      <c r="H4" s="37">
        <v>0.27916601855652701</v>
      </c>
    </row>
    <row r="5" spans="1:8">
      <c r="A5" s="37">
        <v>4</v>
      </c>
      <c r="B5" s="37">
        <v>15</v>
      </c>
      <c r="C5" s="37">
        <v>3142</v>
      </c>
      <c r="D5" s="37">
        <v>50117.542389819202</v>
      </c>
      <c r="E5" s="37">
        <v>38502.636173564802</v>
      </c>
      <c r="F5" s="37">
        <v>11614.9062162544</v>
      </c>
      <c r="G5" s="37">
        <v>38502.636173564802</v>
      </c>
      <c r="H5" s="37">
        <v>0.23175330757267701</v>
      </c>
    </row>
    <row r="6" spans="1:8">
      <c r="A6" s="37">
        <v>5</v>
      </c>
      <c r="B6" s="37">
        <v>16</v>
      </c>
      <c r="C6" s="37">
        <v>1807</v>
      </c>
      <c r="D6" s="37">
        <v>110221.58816923101</v>
      </c>
      <c r="E6" s="37">
        <v>92672.331721367504</v>
      </c>
      <c r="F6" s="37">
        <v>17549.256447863201</v>
      </c>
      <c r="G6" s="37">
        <v>92672.331721367504</v>
      </c>
      <c r="H6" s="37">
        <v>0.15921796028667901</v>
      </c>
    </row>
    <row r="7" spans="1:8">
      <c r="A7" s="37">
        <v>6</v>
      </c>
      <c r="B7" s="37">
        <v>17</v>
      </c>
      <c r="C7" s="37">
        <v>14493</v>
      </c>
      <c r="D7" s="37">
        <v>207456.13550854701</v>
      </c>
      <c r="E7" s="37">
        <v>147227.412794017</v>
      </c>
      <c r="F7" s="37">
        <v>60228.722714529897</v>
      </c>
      <c r="G7" s="37">
        <v>147227.412794017</v>
      </c>
      <c r="H7" s="37">
        <v>0.29032027694378998</v>
      </c>
    </row>
    <row r="8" spans="1:8">
      <c r="A8" s="37">
        <v>7</v>
      </c>
      <c r="B8" s="37">
        <v>18</v>
      </c>
      <c r="C8" s="37">
        <v>101665</v>
      </c>
      <c r="D8" s="37">
        <v>152279.62766837599</v>
      </c>
      <c r="E8" s="37">
        <v>126055.37143162399</v>
      </c>
      <c r="F8" s="37">
        <v>26224.256236752099</v>
      </c>
      <c r="G8" s="37">
        <v>126055.37143162399</v>
      </c>
      <c r="H8" s="37">
        <v>0.17221119225390699</v>
      </c>
    </row>
    <row r="9" spans="1:8">
      <c r="A9" s="37">
        <v>8</v>
      </c>
      <c r="B9" s="37">
        <v>19</v>
      </c>
      <c r="C9" s="37">
        <v>30568</v>
      </c>
      <c r="D9" s="37">
        <v>83388.287214529904</v>
      </c>
      <c r="E9" s="37">
        <v>68927.287127350399</v>
      </c>
      <c r="F9" s="37">
        <v>14461.0000871795</v>
      </c>
      <c r="G9" s="37">
        <v>68927.287127350399</v>
      </c>
      <c r="H9" s="37">
        <v>0.173417641376615</v>
      </c>
    </row>
    <row r="10" spans="1:8">
      <c r="A10" s="37">
        <v>9</v>
      </c>
      <c r="B10" s="37">
        <v>21</v>
      </c>
      <c r="C10" s="37">
        <v>257634</v>
      </c>
      <c r="D10" s="37">
        <v>1061829.8152512801</v>
      </c>
      <c r="E10" s="37">
        <v>1053098.3502</v>
      </c>
      <c r="F10" s="37">
        <v>8731.4650512820499</v>
      </c>
      <c r="G10" s="37">
        <v>1053098.3502</v>
      </c>
      <c r="H10" s="37">
        <v>8.22303623977233E-3</v>
      </c>
    </row>
    <row r="11" spans="1:8">
      <c r="A11" s="37">
        <v>10</v>
      </c>
      <c r="B11" s="37">
        <v>22</v>
      </c>
      <c r="C11" s="37">
        <v>175484</v>
      </c>
      <c r="D11" s="37">
        <v>2415914.6768119698</v>
      </c>
      <c r="E11" s="37">
        <v>2437019.1326051299</v>
      </c>
      <c r="F11" s="37">
        <v>-21104.4557931624</v>
      </c>
      <c r="G11" s="37">
        <v>2437019.1326051299</v>
      </c>
      <c r="H11" s="37">
        <v>-8.7355964992156792E-3</v>
      </c>
    </row>
    <row r="12" spans="1:8">
      <c r="A12" s="37">
        <v>11</v>
      </c>
      <c r="B12" s="37">
        <v>23</v>
      </c>
      <c r="C12" s="37">
        <v>213900.84099999999</v>
      </c>
      <c r="D12" s="37">
        <v>2007258.4555538499</v>
      </c>
      <c r="E12" s="37">
        <v>1729179.1463854699</v>
      </c>
      <c r="F12" s="37">
        <v>278079.30916837603</v>
      </c>
      <c r="G12" s="37">
        <v>1729179.1463854699</v>
      </c>
      <c r="H12" s="37">
        <v>0.13853687271759299</v>
      </c>
    </row>
    <row r="13" spans="1:8">
      <c r="A13" s="37">
        <v>12</v>
      </c>
      <c r="B13" s="37">
        <v>24</v>
      </c>
      <c r="C13" s="37">
        <v>25739.9</v>
      </c>
      <c r="D13" s="37">
        <v>687284.37285726506</v>
      </c>
      <c r="E13" s="37">
        <v>627047.20265555603</v>
      </c>
      <c r="F13" s="37">
        <v>60237.170201709399</v>
      </c>
      <c r="G13" s="37">
        <v>627047.20265555603</v>
      </c>
      <c r="H13" s="37">
        <v>8.7645191103769601E-2</v>
      </c>
    </row>
    <row r="14" spans="1:8">
      <c r="A14" s="37">
        <v>13</v>
      </c>
      <c r="B14" s="37">
        <v>25</v>
      </c>
      <c r="C14" s="37">
        <v>81988</v>
      </c>
      <c r="D14" s="37">
        <v>1003151.3064</v>
      </c>
      <c r="E14" s="37">
        <v>892989.72820000001</v>
      </c>
      <c r="F14" s="37">
        <v>110161.5782</v>
      </c>
      <c r="G14" s="37">
        <v>892989.72820000001</v>
      </c>
      <c r="H14" s="37">
        <v>0.10981551586204499</v>
      </c>
    </row>
    <row r="15" spans="1:8">
      <c r="A15" s="37">
        <v>14</v>
      </c>
      <c r="B15" s="37">
        <v>26</v>
      </c>
      <c r="C15" s="37">
        <v>65229</v>
      </c>
      <c r="D15" s="37">
        <v>398667.456401309</v>
      </c>
      <c r="E15" s="37">
        <v>341889.286925981</v>
      </c>
      <c r="F15" s="37">
        <v>56778.1694753271</v>
      </c>
      <c r="G15" s="37">
        <v>341889.286925981</v>
      </c>
      <c r="H15" s="37">
        <v>0.14241987542161699</v>
      </c>
    </row>
    <row r="16" spans="1:8">
      <c r="A16" s="37">
        <v>15</v>
      </c>
      <c r="B16" s="37">
        <v>27</v>
      </c>
      <c r="C16" s="37">
        <v>189963.891</v>
      </c>
      <c r="D16" s="37">
        <v>1393024.0105000001</v>
      </c>
      <c r="E16" s="37">
        <v>1316014.2773</v>
      </c>
      <c r="F16" s="37">
        <v>77009.733200000002</v>
      </c>
      <c r="G16" s="37">
        <v>1316014.2773</v>
      </c>
      <c r="H16" s="37">
        <v>5.5282416253800801E-2</v>
      </c>
    </row>
    <row r="17" spans="1:8">
      <c r="A17" s="37">
        <v>16</v>
      </c>
      <c r="B17" s="37">
        <v>29</v>
      </c>
      <c r="C17" s="37">
        <v>196394</v>
      </c>
      <c r="D17" s="37">
        <v>2790593.8903418798</v>
      </c>
      <c r="E17" s="37">
        <v>2486259.4752982901</v>
      </c>
      <c r="F17" s="37">
        <v>304334.41504359001</v>
      </c>
      <c r="G17" s="37">
        <v>2486259.4752982901</v>
      </c>
      <c r="H17" s="37">
        <v>0.109057221151697</v>
      </c>
    </row>
    <row r="18" spans="1:8">
      <c r="A18" s="37">
        <v>17</v>
      </c>
      <c r="B18" s="37">
        <v>31</v>
      </c>
      <c r="C18" s="37">
        <v>34247.741999999998</v>
      </c>
      <c r="D18" s="37">
        <v>281725.90049413801</v>
      </c>
      <c r="E18" s="37">
        <v>239892.56568621201</v>
      </c>
      <c r="F18" s="37">
        <v>41833.3348079266</v>
      </c>
      <c r="G18" s="37">
        <v>239892.56568621201</v>
      </c>
      <c r="H18" s="37">
        <v>0.14848948830956701</v>
      </c>
    </row>
    <row r="19" spans="1:8">
      <c r="A19" s="37">
        <v>18</v>
      </c>
      <c r="B19" s="37">
        <v>32</v>
      </c>
      <c r="C19" s="37">
        <v>19063.014999999999</v>
      </c>
      <c r="D19" s="37">
        <v>303516.93355842202</v>
      </c>
      <c r="E19" s="37">
        <v>280425.68389355898</v>
      </c>
      <c r="F19" s="37">
        <v>23091.249664863099</v>
      </c>
      <c r="G19" s="37">
        <v>280425.68389355898</v>
      </c>
      <c r="H19" s="37">
        <v>7.6078950173033399E-2</v>
      </c>
    </row>
    <row r="20" spans="1:8">
      <c r="A20" s="37">
        <v>19</v>
      </c>
      <c r="B20" s="37">
        <v>33</v>
      </c>
      <c r="C20" s="37">
        <v>48087.161999999997</v>
      </c>
      <c r="D20" s="37">
        <v>669917.15877501701</v>
      </c>
      <c r="E20" s="37">
        <v>525218.41618643096</v>
      </c>
      <c r="F20" s="37">
        <v>144698.742588586</v>
      </c>
      <c r="G20" s="37">
        <v>525218.41618643096</v>
      </c>
      <c r="H20" s="37">
        <v>0.21599497892123801</v>
      </c>
    </row>
    <row r="21" spans="1:8">
      <c r="A21" s="37">
        <v>20</v>
      </c>
      <c r="B21" s="37">
        <v>34</v>
      </c>
      <c r="C21" s="37">
        <v>46255.292000000001</v>
      </c>
      <c r="D21" s="37">
        <v>295774.50205399003</v>
      </c>
      <c r="E21" s="37">
        <v>213702.347673046</v>
      </c>
      <c r="F21" s="37">
        <v>82072.154380943495</v>
      </c>
      <c r="G21" s="37">
        <v>213702.347673046</v>
      </c>
      <c r="H21" s="37">
        <v>0.27748218257827501</v>
      </c>
    </row>
    <row r="22" spans="1:8">
      <c r="A22" s="37">
        <v>21</v>
      </c>
      <c r="B22" s="37">
        <v>35</v>
      </c>
      <c r="C22" s="37">
        <v>30268.788</v>
      </c>
      <c r="D22" s="37">
        <v>917189.30031769897</v>
      </c>
      <c r="E22" s="37">
        <v>877893.72934690304</v>
      </c>
      <c r="F22" s="37">
        <v>39295.5709707965</v>
      </c>
      <c r="G22" s="37">
        <v>877893.72934690304</v>
      </c>
      <c r="H22" s="37">
        <v>4.2843468580788198E-2</v>
      </c>
    </row>
    <row r="23" spans="1:8">
      <c r="A23" s="37">
        <v>22</v>
      </c>
      <c r="B23" s="37">
        <v>36</v>
      </c>
      <c r="C23" s="37">
        <v>108446.29399999999</v>
      </c>
      <c r="D23" s="37">
        <v>810571.44771946897</v>
      </c>
      <c r="E23" s="37">
        <v>697776.27975364495</v>
      </c>
      <c r="F23" s="37">
        <v>112795.167965824</v>
      </c>
      <c r="G23" s="37">
        <v>697776.27975364495</v>
      </c>
      <c r="H23" s="37">
        <v>0.13915512109780201</v>
      </c>
    </row>
    <row r="24" spans="1:8">
      <c r="A24" s="37">
        <v>23</v>
      </c>
      <c r="B24" s="37">
        <v>37</v>
      </c>
      <c r="C24" s="37">
        <v>200359.55600000001</v>
      </c>
      <c r="D24" s="37">
        <v>1424058.91955398</v>
      </c>
      <c r="E24" s="37">
        <v>1308754.8710850601</v>
      </c>
      <c r="F24" s="37">
        <v>115304.048468921</v>
      </c>
      <c r="G24" s="37">
        <v>1308754.8710850601</v>
      </c>
      <c r="H24" s="37">
        <v>8.0968593985587395E-2</v>
      </c>
    </row>
    <row r="25" spans="1:8">
      <c r="A25" s="37">
        <v>24</v>
      </c>
      <c r="B25" s="37">
        <v>38</v>
      </c>
      <c r="C25" s="37">
        <v>174132.435</v>
      </c>
      <c r="D25" s="37">
        <v>846589.28827699099</v>
      </c>
      <c r="E25" s="37">
        <v>808912.93073539797</v>
      </c>
      <c r="F25" s="37">
        <v>37676.357541592901</v>
      </c>
      <c r="G25" s="37">
        <v>808912.93073539797</v>
      </c>
      <c r="H25" s="37">
        <v>4.4503702165040598E-2</v>
      </c>
    </row>
    <row r="26" spans="1:8">
      <c r="A26" s="37">
        <v>25</v>
      </c>
      <c r="B26" s="37">
        <v>39</v>
      </c>
      <c r="C26" s="37">
        <v>79823.995999999999</v>
      </c>
      <c r="D26" s="37">
        <v>132990.42769551501</v>
      </c>
      <c r="E26" s="37">
        <v>96514.333085261795</v>
      </c>
      <c r="F26" s="37">
        <v>36476.094610253</v>
      </c>
      <c r="G26" s="37">
        <v>96514.333085261795</v>
      </c>
      <c r="H26" s="37">
        <v>0.27427609071057402</v>
      </c>
    </row>
    <row r="27" spans="1:8">
      <c r="A27" s="37">
        <v>26</v>
      </c>
      <c r="B27" s="37">
        <v>42</v>
      </c>
      <c r="C27" s="37">
        <v>15058.746999999999</v>
      </c>
      <c r="D27" s="37">
        <v>166018.8622</v>
      </c>
      <c r="E27" s="37">
        <v>144134.33660000001</v>
      </c>
      <c r="F27" s="37">
        <v>21884.525600000001</v>
      </c>
      <c r="G27" s="37">
        <v>144134.33660000001</v>
      </c>
      <c r="H27" s="37">
        <v>0.13181951321673399</v>
      </c>
    </row>
    <row r="28" spans="1:8">
      <c r="A28" s="37">
        <v>27</v>
      </c>
      <c r="B28" s="37">
        <v>75</v>
      </c>
      <c r="C28" s="37">
        <v>193</v>
      </c>
      <c r="D28" s="37">
        <v>94317.094017094001</v>
      </c>
      <c r="E28" s="37">
        <v>88228.047008547001</v>
      </c>
      <c r="F28" s="37">
        <v>6089.0470085470097</v>
      </c>
      <c r="G28" s="37">
        <v>88228.047008547001</v>
      </c>
      <c r="H28" s="37">
        <v>6.4559315275801804E-2</v>
      </c>
    </row>
    <row r="29" spans="1:8">
      <c r="A29" s="37">
        <v>28</v>
      </c>
      <c r="B29" s="37">
        <v>76</v>
      </c>
      <c r="C29" s="37">
        <v>3586</v>
      </c>
      <c r="D29" s="37">
        <v>892162.27901282103</v>
      </c>
      <c r="E29" s="37">
        <v>861532.23748547002</v>
      </c>
      <c r="F29" s="37">
        <v>30630.0415273504</v>
      </c>
      <c r="G29" s="37">
        <v>861532.23748547002</v>
      </c>
      <c r="H29" s="37">
        <v>3.4332365588514498E-2</v>
      </c>
    </row>
    <row r="30" spans="1:8">
      <c r="A30" s="37">
        <v>29</v>
      </c>
      <c r="B30" s="37">
        <v>99</v>
      </c>
      <c r="C30" s="37">
        <v>20</v>
      </c>
      <c r="D30" s="37">
        <v>29718.705090386498</v>
      </c>
      <c r="E30" s="37">
        <v>25633.880054458801</v>
      </c>
      <c r="F30" s="37">
        <v>4084.8250359276899</v>
      </c>
      <c r="G30" s="37">
        <v>25633.880054458801</v>
      </c>
      <c r="H30" s="37">
        <v>0.13744963057791701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69</v>
      </c>
      <c r="D33" s="34">
        <v>107189.82</v>
      </c>
      <c r="E33" s="34">
        <v>104069.42</v>
      </c>
      <c r="F33" s="30"/>
      <c r="G33" s="30"/>
      <c r="H33" s="30"/>
    </row>
    <row r="34" spans="1:8">
      <c r="A34" s="30"/>
      <c r="B34" s="33">
        <v>71</v>
      </c>
      <c r="C34" s="34">
        <v>206</v>
      </c>
      <c r="D34" s="34">
        <v>481008.78</v>
      </c>
      <c r="E34" s="34">
        <v>511104.34</v>
      </c>
      <c r="F34" s="30"/>
      <c r="G34" s="30"/>
      <c r="H34" s="30"/>
    </row>
    <row r="35" spans="1:8">
      <c r="A35" s="30"/>
      <c r="B35" s="33">
        <v>72</v>
      </c>
      <c r="C35" s="34">
        <v>75</v>
      </c>
      <c r="D35" s="34">
        <v>205014.53</v>
      </c>
      <c r="E35" s="34">
        <v>207404.3</v>
      </c>
      <c r="F35" s="30"/>
      <c r="G35" s="30"/>
      <c r="H35" s="30"/>
    </row>
    <row r="36" spans="1:8">
      <c r="A36" s="30"/>
      <c r="B36" s="33">
        <v>73</v>
      </c>
      <c r="C36" s="34">
        <v>119</v>
      </c>
      <c r="D36" s="34">
        <v>219304.45</v>
      </c>
      <c r="E36" s="34">
        <v>257061.88</v>
      </c>
      <c r="F36" s="30"/>
      <c r="G36" s="30"/>
      <c r="H36" s="30"/>
    </row>
    <row r="37" spans="1:8">
      <c r="A37" s="30"/>
      <c r="B37" s="33">
        <v>74</v>
      </c>
      <c r="C37" s="34">
        <v>1</v>
      </c>
      <c r="D37" s="34">
        <v>0.85</v>
      </c>
      <c r="E37" s="34">
        <v>55.56</v>
      </c>
      <c r="F37" s="30"/>
      <c r="G37" s="30"/>
      <c r="H37" s="30"/>
    </row>
    <row r="38" spans="1:8">
      <c r="A38" s="30"/>
      <c r="B38" s="33">
        <v>77</v>
      </c>
      <c r="C38" s="34">
        <v>168</v>
      </c>
      <c r="D38" s="34">
        <v>254081.23</v>
      </c>
      <c r="E38" s="34">
        <v>293526.65000000002</v>
      </c>
      <c r="F38" s="34"/>
      <c r="G38" s="30"/>
      <c r="H38" s="30"/>
    </row>
    <row r="39" spans="1:8">
      <c r="A39" s="30"/>
      <c r="B39" s="33">
        <v>78</v>
      </c>
      <c r="C39" s="34">
        <v>65</v>
      </c>
      <c r="D39" s="34">
        <v>81498.33</v>
      </c>
      <c r="E39" s="34">
        <v>70597.73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2016-03-28T00:15:02Z</dcterms:modified>
</cp:coreProperties>
</file>